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erin\Desktop\"/>
    </mc:Choice>
  </mc:AlternateContent>
  <xr:revisionPtr revIDLastSave="0" documentId="10_ncr:8100000_{A3A509AF-B619-48EF-953B-3F964886B962}" xr6:coauthVersionLast="34" xr6:coauthVersionMax="34" xr10:uidLastSave="{00000000-0000-0000-0000-000000000000}"/>
  <workbookProtection workbookPassword="F047" lockStructure="1"/>
  <bookViews>
    <workbookView xWindow="0" yWindow="0" windowWidth="28800" windowHeight="12810" xr2:uid="{00000000-000D-0000-FFFF-FFFF00000000}"/>
  </bookViews>
  <sheets>
    <sheet name="City Utility Participants" sheetId="1" r:id="rId1"/>
    <sheet name="Pop" sheetId="4" state="hidden" r:id="rId2"/>
    <sheet name="No City Utility Participants" sheetId="2" r:id="rId3"/>
    <sheet name="Erin - Res Water Min Copy" sheetId="5" state="hidden" r:id="rId4"/>
    <sheet name="2016 Results" sheetId="6" state="hidden" r:id="rId5"/>
    <sheet name="Res WW Min Copy" sheetId="8" state="hidden" r:id="rId6"/>
    <sheet name="Cmrl WW Min Copy" sheetId="9" state="hidden" r:id="rId7"/>
    <sheet name="Res and Cmrl Stormwater Min Cpy" sheetId="10" state="hidden" r:id="rId8"/>
    <sheet name="Master Data" sheetId="3" state="hidden" r:id="rId9"/>
  </sheets>
  <externalReferences>
    <externalReference r:id="rId10"/>
  </externalReferences>
  <calcPr calcId="162913"/>
</workbook>
</file>

<file path=xl/calcChain.xml><?xml version="1.0" encoding="utf-8"?>
<calcChain xmlns="http://schemas.openxmlformats.org/spreadsheetml/2006/main">
  <c r="F6" i="10" l="1"/>
  <c r="E3" i="10"/>
  <c r="F3" i="10" s="1"/>
  <c r="E4" i="10"/>
  <c r="F4" i="10" s="1"/>
  <c r="E5" i="10"/>
  <c r="F5" i="10" s="1"/>
  <c r="E7" i="10"/>
  <c r="F7" i="10" s="1"/>
  <c r="E8" i="10"/>
  <c r="F8" i="10" s="1"/>
  <c r="E9" i="10"/>
  <c r="F9" i="10" s="1"/>
  <c r="E10" i="10"/>
  <c r="F10" i="10" s="1"/>
  <c r="E11" i="10"/>
  <c r="F11" i="10" s="1"/>
  <c r="E12" i="10"/>
  <c r="F12" i="10" s="1"/>
  <c r="E13" i="10"/>
  <c r="F13" i="10" s="1"/>
  <c r="E14" i="10"/>
  <c r="F14" i="10" s="1"/>
  <c r="E15" i="10"/>
  <c r="F15" i="10" s="1"/>
  <c r="E16" i="10"/>
  <c r="F16" i="10" s="1"/>
  <c r="E17" i="10"/>
  <c r="E18" i="10"/>
  <c r="F18" i="10" s="1"/>
  <c r="E19" i="10"/>
  <c r="F19" i="10" s="1"/>
  <c r="E20" i="10"/>
  <c r="F20" i="10" s="1"/>
  <c r="E21" i="10"/>
  <c r="F21" i="10" s="1"/>
  <c r="E22" i="10"/>
  <c r="F22" i="10" s="1"/>
  <c r="E23" i="10"/>
  <c r="F23" i="10" s="1"/>
  <c r="E24" i="10"/>
  <c r="E25" i="10"/>
  <c r="F25" i="10" s="1"/>
  <c r="E26" i="10"/>
  <c r="F26" i="10" s="1"/>
  <c r="E27" i="10"/>
  <c r="F27" i="10" s="1"/>
  <c r="E28" i="10"/>
  <c r="F28" i="10" s="1"/>
  <c r="E29" i="10"/>
  <c r="F29" i="10" s="1"/>
  <c r="E30" i="10"/>
  <c r="E31" i="10"/>
  <c r="F31" i="10" s="1"/>
  <c r="E32" i="10"/>
  <c r="E34" i="10"/>
  <c r="F34" i="10" s="1"/>
  <c r="E35" i="10"/>
  <c r="F35" i="10" s="1"/>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H120" i="9"/>
  <c r="G4" i="9"/>
  <c r="G5" i="9"/>
  <c r="G6" i="9"/>
  <c r="G7" i="9"/>
  <c r="G8" i="9"/>
  <c r="G9" i="9"/>
  <c r="G10" i="9"/>
  <c r="H10" i="9" s="1"/>
  <c r="G11" i="9"/>
  <c r="H11" i="9" s="1"/>
  <c r="G12" i="9"/>
  <c r="G13" i="9"/>
  <c r="G14" i="9"/>
  <c r="H14" i="9" s="1"/>
  <c r="G15" i="9"/>
  <c r="H15" i="9" s="1"/>
  <c r="G16" i="9"/>
  <c r="G17" i="9"/>
  <c r="G18" i="9"/>
  <c r="H18" i="9" s="1"/>
  <c r="G19" i="9"/>
  <c r="G20" i="9"/>
  <c r="G21" i="9"/>
  <c r="H21" i="9" s="1"/>
  <c r="G22" i="9"/>
  <c r="G23" i="9"/>
  <c r="G24" i="9"/>
  <c r="G25" i="9"/>
  <c r="H25" i="9" s="1"/>
  <c r="G26" i="9"/>
  <c r="G27" i="9"/>
  <c r="G28" i="9"/>
  <c r="H28" i="9" s="1"/>
  <c r="G29" i="9"/>
  <c r="G30" i="9"/>
  <c r="G31" i="9"/>
  <c r="G32" i="9"/>
  <c r="G33" i="9"/>
  <c r="H33" i="9" s="1"/>
  <c r="G34" i="9"/>
  <c r="G35" i="9"/>
  <c r="G36" i="9"/>
  <c r="G37" i="9"/>
  <c r="G38" i="9"/>
  <c r="H38" i="9" s="1"/>
  <c r="G39" i="9"/>
  <c r="H39" i="9" s="1"/>
  <c r="G40" i="9"/>
  <c r="G41" i="9"/>
  <c r="G42" i="9"/>
  <c r="H42" i="9" s="1"/>
  <c r="G43" i="9"/>
  <c r="G44" i="9"/>
  <c r="G45" i="9"/>
  <c r="G46" i="9"/>
  <c r="G47" i="9"/>
  <c r="G48" i="9"/>
  <c r="H48" i="9" s="1"/>
  <c r="G49" i="9"/>
  <c r="G50" i="9"/>
  <c r="G51" i="9"/>
  <c r="G52" i="9"/>
  <c r="G53" i="9"/>
  <c r="G54" i="9"/>
  <c r="H54" i="9" s="1"/>
  <c r="G55" i="9"/>
  <c r="G56" i="9"/>
  <c r="H56" i="9" s="1"/>
  <c r="G57" i="9"/>
  <c r="H57" i="9" s="1"/>
  <c r="G58" i="9"/>
  <c r="G59" i="9"/>
  <c r="H59" i="9" s="1"/>
  <c r="G60" i="9"/>
  <c r="G61" i="9"/>
  <c r="H61" i="9" s="1"/>
  <c r="G62" i="9"/>
  <c r="G63" i="9"/>
  <c r="G64" i="9"/>
  <c r="G65" i="9"/>
  <c r="G66" i="9"/>
  <c r="G67" i="9"/>
  <c r="H67" i="9" s="1"/>
  <c r="G68" i="9"/>
  <c r="G69" i="9"/>
  <c r="G70" i="9"/>
  <c r="H70" i="9" s="1"/>
  <c r="G71" i="9"/>
  <c r="G72" i="9"/>
  <c r="H72" i="9" s="1"/>
  <c r="G73" i="9"/>
  <c r="G74" i="9"/>
  <c r="G75" i="9"/>
  <c r="G76" i="9"/>
  <c r="H76" i="9" s="1"/>
  <c r="G77" i="9"/>
  <c r="G78" i="9"/>
  <c r="G79" i="9"/>
  <c r="G80" i="9"/>
  <c r="H80" i="9" s="1"/>
  <c r="G81" i="9"/>
  <c r="G82" i="9"/>
  <c r="G83" i="9"/>
  <c r="H83" i="9" s="1"/>
  <c r="G84" i="9"/>
  <c r="G85" i="9"/>
  <c r="G86" i="9"/>
  <c r="G87" i="9"/>
  <c r="G88" i="9"/>
  <c r="G89" i="9"/>
  <c r="G90" i="9"/>
  <c r="G91" i="9"/>
  <c r="H91" i="9" s="1"/>
  <c r="G92" i="9"/>
  <c r="H92" i="9" s="1"/>
  <c r="G93" i="9"/>
  <c r="H93" i="9" s="1"/>
  <c r="G94" i="9"/>
  <c r="H94" i="9" s="1"/>
  <c r="G95" i="9"/>
  <c r="H95" i="9" s="1"/>
  <c r="G96" i="9"/>
  <c r="H96" i="9" s="1"/>
  <c r="G97" i="9"/>
  <c r="G98" i="9"/>
  <c r="H98" i="9" s="1"/>
  <c r="G99" i="9"/>
  <c r="H99" i="9" s="1"/>
  <c r="G100" i="9"/>
  <c r="G101" i="9"/>
  <c r="H101" i="9" s="1"/>
  <c r="G102" i="9"/>
  <c r="H102" i="9" s="1"/>
  <c r="G103" i="9"/>
  <c r="G104" i="9"/>
  <c r="G105" i="9"/>
  <c r="G106" i="9"/>
  <c r="H106" i="9" s="1"/>
  <c r="G107" i="9"/>
  <c r="G108" i="9"/>
  <c r="G109" i="9"/>
  <c r="G110" i="9"/>
  <c r="H110" i="9" s="1"/>
  <c r="G111" i="9"/>
  <c r="G112" i="9"/>
  <c r="G113" i="9"/>
  <c r="H113" i="9" s="1"/>
  <c r="G114" i="9"/>
  <c r="H114" i="9" s="1"/>
  <c r="G115" i="9"/>
  <c r="G116" i="9"/>
  <c r="G117" i="9"/>
  <c r="H117" i="9" s="1"/>
  <c r="G118" i="9"/>
  <c r="H118" i="9" s="1"/>
  <c r="G119" i="9"/>
  <c r="H119" i="9" s="1"/>
  <c r="G121" i="9"/>
  <c r="G122" i="9"/>
  <c r="H122" i="9" s="1"/>
  <c r="G123" i="9"/>
  <c r="G124" i="9"/>
  <c r="G125" i="9"/>
  <c r="G126" i="9"/>
  <c r="G127" i="9"/>
  <c r="H127" i="9" s="1"/>
  <c r="G128" i="9"/>
  <c r="G129" i="9"/>
  <c r="G130" i="9"/>
  <c r="H130" i="9" s="1"/>
  <c r="G131" i="9"/>
  <c r="G132" i="9"/>
  <c r="G133" i="9"/>
  <c r="G134" i="9"/>
  <c r="H134" i="9" s="1"/>
  <c r="G135" i="9"/>
  <c r="H135" i="9" s="1"/>
  <c r="G136" i="9"/>
  <c r="H136" i="9" s="1"/>
  <c r="G137" i="9"/>
  <c r="G138" i="9"/>
  <c r="G139" i="9"/>
  <c r="H139" i="9" s="1"/>
  <c r="G140" i="9"/>
  <c r="G141" i="9"/>
  <c r="G142" i="9"/>
  <c r="G143" i="9"/>
  <c r="G144" i="9"/>
  <c r="G145" i="9"/>
  <c r="G146" i="9"/>
  <c r="G147" i="9"/>
  <c r="G148" i="9"/>
  <c r="G149" i="9"/>
  <c r="G150" i="9"/>
  <c r="H150" i="9" s="1"/>
  <c r="H151" i="9"/>
  <c r="G152" i="9"/>
  <c r="G153" i="9"/>
  <c r="G154" i="9"/>
  <c r="G155" i="9"/>
  <c r="H155" i="9" s="1"/>
  <c r="G156" i="9"/>
  <c r="G157" i="9"/>
  <c r="G158" i="9"/>
  <c r="G159" i="9"/>
  <c r="G160" i="9"/>
  <c r="G161" i="9"/>
  <c r="G162" i="9"/>
  <c r="H163" i="9"/>
  <c r="G164" i="9"/>
  <c r="G165" i="9"/>
  <c r="H165" i="9" s="1"/>
  <c r="G166" i="9"/>
  <c r="G167" i="9"/>
  <c r="G168" i="9"/>
  <c r="G169" i="9"/>
  <c r="G170" i="9"/>
  <c r="H170" i="9" s="1"/>
  <c r="G171" i="9"/>
  <c r="H171" i="9" s="1"/>
  <c r="G172" i="9"/>
  <c r="G173" i="9"/>
  <c r="H173" i="9" s="1"/>
  <c r="G174" i="9"/>
  <c r="H174" i="9" s="1"/>
  <c r="G175" i="9"/>
  <c r="G176" i="9"/>
  <c r="G177" i="9"/>
  <c r="H177" i="9" s="1"/>
  <c r="G178" i="9"/>
  <c r="G179" i="9"/>
  <c r="G180" i="9"/>
  <c r="G181" i="9"/>
  <c r="G182" i="9"/>
  <c r="G183" i="9"/>
  <c r="G184" i="9"/>
  <c r="H184" i="9" s="1"/>
  <c r="G185" i="9"/>
  <c r="H185" i="9" s="1"/>
  <c r="G186" i="9"/>
  <c r="G187" i="9"/>
  <c r="H187" i="9" s="1"/>
  <c r="G188" i="9"/>
  <c r="G189" i="9"/>
  <c r="G190" i="9"/>
  <c r="H190" i="9" s="1"/>
  <c r="G191" i="9"/>
  <c r="G192" i="9"/>
  <c r="G193" i="9"/>
  <c r="G194" i="9"/>
  <c r="G195" i="9"/>
  <c r="G196" i="9"/>
  <c r="H196" i="9" s="1"/>
  <c r="G197" i="9"/>
  <c r="H197" i="9" s="1"/>
  <c r="G198" i="9"/>
  <c r="H198" i="9" s="1"/>
  <c r="G199" i="9"/>
  <c r="H199" i="9" s="1"/>
  <c r="G200" i="9"/>
  <c r="H200" i="9" s="1"/>
  <c r="G201" i="9"/>
  <c r="G202" i="9"/>
  <c r="G203" i="9"/>
  <c r="G204" i="9"/>
  <c r="G205" i="9"/>
  <c r="G206" i="9"/>
  <c r="G207" i="9"/>
  <c r="G208" i="9"/>
  <c r="G209" i="9"/>
  <c r="G210" i="9"/>
  <c r="G211" i="9"/>
  <c r="G212" i="9"/>
  <c r="H213" i="9"/>
  <c r="G214" i="9"/>
  <c r="G215" i="9"/>
  <c r="G216" i="9"/>
  <c r="G217" i="9"/>
  <c r="H217" i="9" s="1"/>
  <c r="G218" i="9"/>
  <c r="G219" i="9"/>
  <c r="H219" i="9" s="1"/>
  <c r="G220" i="9"/>
  <c r="G221" i="9"/>
  <c r="G222" i="9"/>
  <c r="G223" i="9"/>
  <c r="H223" i="9" s="1"/>
  <c r="G224" i="9"/>
  <c r="G225" i="9"/>
  <c r="G226" i="9"/>
  <c r="H226" i="9" s="1"/>
  <c r="G227" i="9"/>
  <c r="G228" i="9"/>
  <c r="G229" i="9"/>
  <c r="G230" i="9"/>
  <c r="H230" i="9" s="1"/>
  <c r="G231" i="9"/>
  <c r="G232" i="9"/>
  <c r="G233" i="9"/>
  <c r="G234" i="9"/>
  <c r="H234" i="9" s="1"/>
  <c r="G235" i="9"/>
  <c r="G236" i="9"/>
  <c r="G237" i="9"/>
  <c r="G238" i="9"/>
  <c r="G239" i="9"/>
  <c r="G240" i="9"/>
  <c r="H240" i="9" s="1"/>
  <c r="G241" i="9"/>
  <c r="G242" i="9"/>
  <c r="G243" i="9"/>
  <c r="H243" i="9" s="1"/>
  <c r="G244" i="9"/>
  <c r="H244" i="9" s="1"/>
  <c r="G245" i="9"/>
  <c r="G3"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8" i="9"/>
  <c r="B187" i="9"/>
  <c r="B186" i="9"/>
  <c r="B185" i="9"/>
  <c r="B184" i="9"/>
  <c r="B183" i="9"/>
  <c r="B182" i="9"/>
  <c r="B180" i="9"/>
  <c r="B179" i="9"/>
  <c r="B178" i="9"/>
  <c r="B177" i="9"/>
  <c r="B176" i="9"/>
  <c r="B175" i="9"/>
  <c r="B174" i="9"/>
  <c r="B173" i="9"/>
  <c r="B172" i="9"/>
  <c r="B171" i="9"/>
  <c r="B170" i="9"/>
  <c r="B169" i="9"/>
  <c r="B168" i="9"/>
  <c r="B167"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7" i="9"/>
  <c r="B56"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B3" i="9"/>
  <c r="AI4" i="8"/>
  <c r="AI5" i="8"/>
  <c r="AI6" i="8"/>
  <c r="AI7" i="8"/>
  <c r="AI8" i="8"/>
  <c r="AI9" i="8"/>
  <c r="AJ9" i="8" s="1"/>
  <c r="AI10" i="8"/>
  <c r="AJ10" i="8" s="1"/>
  <c r="AI11" i="8"/>
  <c r="AI12" i="8"/>
  <c r="AI13" i="8"/>
  <c r="AJ13" i="8" s="1"/>
  <c r="AI14" i="8"/>
  <c r="AJ14" i="8" s="1"/>
  <c r="AI15" i="8"/>
  <c r="AI16" i="8"/>
  <c r="AJ16" i="8" s="1"/>
  <c r="AI17" i="8"/>
  <c r="AJ17" i="8" s="1"/>
  <c r="AI18" i="8"/>
  <c r="AI19" i="8"/>
  <c r="AJ19" i="8" s="1"/>
  <c r="AI20" i="8"/>
  <c r="AI21" i="8"/>
  <c r="AI22" i="8"/>
  <c r="AI23" i="8"/>
  <c r="AI24" i="8"/>
  <c r="AJ24" i="8" s="1"/>
  <c r="AI25" i="8"/>
  <c r="AI26" i="8"/>
  <c r="AI27" i="8"/>
  <c r="AJ27" i="8" s="1"/>
  <c r="AI28" i="8"/>
  <c r="AI29" i="8"/>
  <c r="AI30" i="8"/>
  <c r="AI31" i="8"/>
  <c r="AI32" i="8"/>
  <c r="AI33" i="8"/>
  <c r="AJ33" i="8" s="1"/>
  <c r="AI34" i="8"/>
  <c r="AI35" i="8"/>
  <c r="AJ35" i="8" s="1"/>
  <c r="AI36" i="8"/>
  <c r="AI37" i="8"/>
  <c r="AI38" i="8"/>
  <c r="AI39" i="8"/>
  <c r="AI40" i="8"/>
  <c r="AJ40" i="8" s="1"/>
  <c r="AI41" i="8"/>
  <c r="AJ41" i="8" s="1"/>
  <c r="AI42" i="8"/>
  <c r="AI43" i="8"/>
  <c r="AI44" i="8"/>
  <c r="AJ44" i="8" s="1"/>
  <c r="AI45" i="8"/>
  <c r="AI46" i="8"/>
  <c r="AI47" i="8"/>
  <c r="AI48" i="8"/>
  <c r="AI49" i="8"/>
  <c r="AI50" i="8"/>
  <c r="AJ50" i="8" s="1"/>
  <c r="AI51" i="8"/>
  <c r="AI52" i="8"/>
  <c r="AI53" i="8"/>
  <c r="AJ53" i="8" s="1"/>
  <c r="AI54" i="8"/>
  <c r="AI55" i="8"/>
  <c r="AI56" i="8"/>
  <c r="AI57" i="8"/>
  <c r="AI58" i="8"/>
  <c r="AI59" i="8"/>
  <c r="AI60" i="8"/>
  <c r="AI61" i="8"/>
  <c r="AJ61" i="8" s="1"/>
  <c r="AI62" i="8"/>
  <c r="AI63" i="8"/>
  <c r="AJ63" i="8" s="1"/>
  <c r="AI64" i="8"/>
  <c r="AJ64" i="8" s="1"/>
  <c r="AI65" i="8"/>
  <c r="AI66" i="8"/>
  <c r="AJ66" i="8" s="1"/>
  <c r="AI67" i="8"/>
  <c r="AI68" i="8"/>
  <c r="AJ68" i="8" s="1"/>
  <c r="AI69" i="8"/>
  <c r="AI70" i="8"/>
  <c r="AI71" i="8"/>
  <c r="AI72" i="8"/>
  <c r="AI73" i="8"/>
  <c r="AI74" i="8"/>
  <c r="AJ74" i="8" s="1"/>
  <c r="AI75" i="8"/>
  <c r="AI76" i="8"/>
  <c r="AI77" i="8"/>
  <c r="AJ77" i="8" s="1"/>
  <c r="AI78" i="8"/>
  <c r="AI79" i="8"/>
  <c r="AJ79" i="8" s="1"/>
  <c r="AI80" i="8"/>
  <c r="AI81" i="8"/>
  <c r="AI82" i="8"/>
  <c r="AI83" i="8"/>
  <c r="AJ83" i="8" s="1"/>
  <c r="AI84" i="8"/>
  <c r="AI85" i="8"/>
  <c r="AI86" i="8"/>
  <c r="AJ86" i="8" s="1"/>
  <c r="AI87" i="8"/>
  <c r="AJ87" i="8" s="1"/>
  <c r="AI88" i="8"/>
  <c r="AI89" i="8"/>
  <c r="AI90" i="8"/>
  <c r="AJ90" i="8" s="1"/>
  <c r="AI91" i="8"/>
  <c r="AI92" i="8"/>
  <c r="AI93" i="8"/>
  <c r="AJ93" i="8" s="1"/>
  <c r="AI94" i="8"/>
  <c r="AI95" i="8"/>
  <c r="AI96" i="8"/>
  <c r="AI97" i="8"/>
  <c r="AI98" i="8"/>
  <c r="AJ98" i="8" s="1"/>
  <c r="AI99" i="8"/>
  <c r="AJ99" i="8" s="1"/>
  <c r="AI100" i="8"/>
  <c r="AJ100" i="8" s="1"/>
  <c r="AI101" i="8"/>
  <c r="AJ101" i="8" s="1"/>
  <c r="AI102" i="8"/>
  <c r="AI103" i="8"/>
  <c r="AJ103" i="8" s="1"/>
  <c r="AI104" i="8"/>
  <c r="AJ104" i="8" s="1"/>
  <c r="AI105" i="8"/>
  <c r="AI106" i="8"/>
  <c r="AJ106" i="8" s="1"/>
  <c r="AI107" i="8"/>
  <c r="AJ107" i="8" s="1"/>
  <c r="AI108" i="8"/>
  <c r="AI109" i="8"/>
  <c r="AJ109" i="8" s="1"/>
  <c r="AI110" i="8"/>
  <c r="AJ110" i="8" s="1"/>
  <c r="AI111" i="8"/>
  <c r="AI112" i="8"/>
  <c r="AI113" i="8"/>
  <c r="AI114" i="8"/>
  <c r="AI115" i="8"/>
  <c r="AJ115" i="8" s="1"/>
  <c r="AI116" i="8"/>
  <c r="AI117" i="8"/>
  <c r="AI118" i="8"/>
  <c r="AI119" i="8"/>
  <c r="AJ119" i="8" s="1"/>
  <c r="AI120" i="8"/>
  <c r="AI121" i="8"/>
  <c r="AI122" i="8"/>
  <c r="AJ122" i="8" s="1"/>
  <c r="AI123" i="8"/>
  <c r="AJ123" i="8" s="1"/>
  <c r="AI124" i="8"/>
  <c r="AJ124" i="8" s="1"/>
  <c r="AI125" i="8"/>
  <c r="AI126" i="8"/>
  <c r="AI127" i="8"/>
  <c r="AJ127" i="8" s="1"/>
  <c r="AI128" i="8"/>
  <c r="AI129" i="8"/>
  <c r="AJ129" i="8" s="1"/>
  <c r="AJ130" i="8"/>
  <c r="AI131" i="8"/>
  <c r="AI132" i="8"/>
  <c r="AJ132" i="8" s="1"/>
  <c r="AI133" i="8"/>
  <c r="AI134" i="8"/>
  <c r="AI135" i="8"/>
  <c r="AI136" i="8"/>
  <c r="AI137" i="8"/>
  <c r="AJ137" i="8" s="1"/>
  <c r="AI138" i="8"/>
  <c r="AI139" i="8"/>
  <c r="AI140" i="8"/>
  <c r="AJ140" i="8" s="1"/>
  <c r="AI141" i="8"/>
  <c r="AI142" i="8"/>
  <c r="AI143" i="8"/>
  <c r="AI144" i="8"/>
  <c r="AJ144" i="8" s="1"/>
  <c r="AI145" i="8"/>
  <c r="AJ145" i="8" s="1"/>
  <c r="AI146" i="8"/>
  <c r="AI147" i="8"/>
  <c r="AJ147" i="8" s="1"/>
  <c r="AI148" i="8"/>
  <c r="AI149" i="8"/>
  <c r="AI150" i="8"/>
  <c r="AJ150" i="8" s="1"/>
  <c r="AI151" i="8"/>
  <c r="AI152" i="8"/>
  <c r="AI153" i="8"/>
  <c r="AI154" i="8"/>
  <c r="AI155" i="8"/>
  <c r="AI156" i="8"/>
  <c r="AI157" i="8"/>
  <c r="AI158" i="8"/>
  <c r="AI159" i="8"/>
  <c r="AI160" i="8"/>
  <c r="AJ160" i="8" s="1"/>
  <c r="AI161" i="8"/>
  <c r="AI162" i="8"/>
  <c r="AJ162" i="8" s="1"/>
  <c r="AI163" i="8"/>
  <c r="AJ163" i="8" s="1"/>
  <c r="AI164" i="8"/>
  <c r="AI165" i="8"/>
  <c r="AI166" i="8"/>
  <c r="AI167" i="8"/>
  <c r="AI168" i="8"/>
  <c r="AJ168" i="8" s="1"/>
  <c r="AI169" i="8"/>
  <c r="AI170" i="8"/>
  <c r="AI171" i="8"/>
  <c r="AI172" i="8"/>
  <c r="AI173" i="8"/>
  <c r="AI174" i="8"/>
  <c r="AI175" i="8"/>
  <c r="AJ176" i="8"/>
  <c r="AI177" i="8"/>
  <c r="AI178" i="8"/>
  <c r="AJ178" i="8" s="1"/>
  <c r="AI179" i="8"/>
  <c r="AI180" i="8"/>
  <c r="AJ180" i="8" s="1"/>
  <c r="AI181" i="8"/>
  <c r="AI182" i="8"/>
  <c r="AI183" i="8"/>
  <c r="AJ183" i="8" s="1"/>
  <c r="AI184" i="8"/>
  <c r="AJ184" i="8" s="1"/>
  <c r="AI185" i="8"/>
  <c r="AI186" i="8"/>
  <c r="AJ186" i="8" s="1"/>
  <c r="AI187" i="8"/>
  <c r="AJ187" i="8" s="1"/>
  <c r="AI188" i="8"/>
  <c r="AJ188" i="8" s="1"/>
  <c r="AI189" i="8"/>
  <c r="AJ189" i="8" s="1"/>
  <c r="AI190" i="8"/>
  <c r="AI191" i="8"/>
  <c r="AI192" i="8"/>
  <c r="AJ192" i="8" s="1"/>
  <c r="AI193" i="8"/>
  <c r="AI194" i="8"/>
  <c r="AJ194" i="8" s="1"/>
  <c r="AI195" i="8"/>
  <c r="AI196" i="8"/>
  <c r="AJ196" i="8" s="1"/>
  <c r="AI197" i="8"/>
  <c r="AI198" i="8"/>
  <c r="AI199" i="8"/>
  <c r="AI200" i="8"/>
  <c r="AJ200" i="8" s="1"/>
  <c r="AI201" i="8"/>
  <c r="AI202" i="8"/>
  <c r="AJ202" i="8" s="1"/>
  <c r="AI203" i="8"/>
  <c r="AI204" i="8"/>
  <c r="AJ204" i="8" s="1"/>
  <c r="AI205" i="8"/>
  <c r="AJ205" i="8" s="1"/>
  <c r="AI206" i="8"/>
  <c r="AI207" i="8"/>
  <c r="AJ207" i="8" s="1"/>
  <c r="AI208" i="8"/>
  <c r="AI209" i="8"/>
  <c r="AI210" i="8"/>
  <c r="AI211" i="8"/>
  <c r="AJ211" i="8" s="1"/>
  <c r="AI212" i="8"/>
  <c r="AI213" i="8"/>
  <c r="AI214" i="8"/>
  <c r="AI215" i="8"/>
  <c r="AJ215" i="8" s="1"/>
  <c r="AI216" i="8"/>
  <c r="AI217" i="8"/>
  <c r="AJ217" i="8" s="1"/>
  <c r="AI218" i="8"/>
  <c r="AJ218" i="8" s="1"/>
  <c r="AI219" i="8"/>
  <c r="AI220" i="8"/>
  <c r="AJ220" i="8" s="1"/>
  <c r="AI221" i="8"/>
  <c r="AJ221" i="8" s="1"/>
  <c r="AI222" i="8"/>
  <c r="AI223" i="8"/>
  <c r="AI224" i="8"/>
  <c r="AI225" i="8"/>
  <c r="AI226" i="8"/>
  <c r="AI227" i="8"/>
  <c r="AI228" i="8"/>
  <c r="AI229" i="8"/>
  <c r="AI230" i="8"/>
  <c r="AI231" i="8"/>
  <c r="AI232" i="8"/>
  <c r="AJ232" i="8" s="1"/>
  <c r="AI233" i="8"/>
  <c r="AJ234" i="8"/>
  <c r="AI235" i="8"/>
  <c r="AI236" i="8"/>
  <c r="AI237" i="8"/>
  <c r="AI238" i="8"/>
  <c r="AJ238" i="8" s="1"/>
  <c r="AI239" i="8"/>
  <c r="AI240" i="8"/>
  <c r="AJ240" i="8" s="1"/>
  <c r="AI241" i="8"/>
  <c r="AI242" i="8"/>
  <c r="AI243" i="8"/>
  <c r="AI244" i="8"/>
  <c r="AJ244" i="8" s="1"/>
  <c r="AI245" i="8"/>
  <c r="AI246" i="8"/>
  <c r="AI247" i="8"/>
  <c r="AI248" i="8"/>
  <c r="AI249" i="8"/>
  <c r="AI250" i="8"/>
  <c r="AJ250" i="8" s="1"/>
  <c r="AI251" i="8"/>
  <c r="AI252" i="8"/>
  <c r="AI253" i="8"/>
  <c r="AI254" i="8"/>
  <c r="AI255" i="8"/>
  <c r="AJ255" i="8" s="1"/>
  <c r="AI256" i="8"/>
  <c r="AI257" i="8"/>
  <c r="AI258" i="8"/>
  <c r="AI259" i="8"/>
  <c r="AI260" i="8"/>
  <c r="AI261" i="8"/>
  <c r="AJ261" i="8" s="1"/>
  <c r="AI262" i="8"/>
  <c r="AJ262" i="8" s="1"/>
  <c r="AI263" i="8"/>
  <c r="AI264" i="8"/>
  <c r="AJ264" i="8" s="1"/>
  <c r="AI265" i="8"/>
  <c r="AJ265" i="8" s="1"/>
  <c r="AI266" i="8"/>
  <c r="AI3" i="8"/>
  <c r="B266" i="8"/>
  <c r="B265" i="8"/>
  <c r="B264" i="8"/>
  <c r="B263" i="8"/>
  <c r="B262" i="8"/>
  <c r="B261" i="8"/>
  <c r="B260" i="8"/>
  <c r="B259" i="8"/>
  <c r="B258" i="8"/>
  <c r="B257" i="8"/>
  <c r="B256" i="8"/>
  <c r="B255" i="8"/>
  <c r="B254" i="8"/>
  <c r="B253" i="8"/>
  <c r="B252" i="8"/>
  <c r="B251" i="8"/>
  <c r="B250" i="8"/>
  <c r="B249" i="8"/>
  <c r="B248" i="8"/>
  <c r="B247" i="8"/>
  <c r="B246" i="8"/>
  <c r="B245" i="8"/>
  <c r="B244" i="8"/>
  <c r="B243" i="8"/>
  <c r="B242" i="8"/>
  <c r="B241" i="8"/>
  <c r="B240" i="8"/>
  <c r="B239" i="8"/>
  <c r="B238" i="8"/>
  <c r="B237" i="8"/>
  <c r="B236" i="8"/>
  <c r="B235" i="8"/>
  <c r="B234" i="8"/>
  <c r="B233" i="8"/>
  <c r="B232" i="8"/>
  <c r="B231" i="8"/>
  <c r="B230" i="8"/>
  <c r="B229" i="8"/>
  <c r="B228" i="8"/>
  <c r="B227" i="8"/>
  <c r="B226" i="8"/>
  <c r="B225" i="8"/>
  <c r="B224" i="8"/>
  <c r="B223" i="8"/>
  <c r="B222" i="8"/>
  <c r="B221" i="8"/>
  <c r="B220" i="8"/>
  <c r="B219" i="8"/>
  <c r="B218" i="8"/>
  <c r="B217" i="8"/>
  <c r="B216" i="8"/>
  <c r="B215" i="8"/>
  <c r="B214" i="8"/>
  <c r="B213" i="8"/>
  <c r="B212" i="8"/>
  <c r="B211" i="8"/>
  <c r="B209" i="8"/>
  <c r="B208" i="8"/>
  <c r="B207" i="8"/>
  <c r="B206" i="8"/>
  <c r="B205" i="8"/>
  <c r="B204" i="8"/>
  <c r="B203" i="8"/>
  <c r="B202" i="8"/>
  <c r="B201" i="8"/>
  <c r="B200" i="8"/>
  <c r="B198" i="8"/>
  <c r="B197" i="8"/>
  <c r="B196" i="8"/>
  <c r="B195" i="8"/>
  <c r="B194" i="8"/>
  <c r="B193" i="8"/>
  <c r="B192" i="8"/>
  <c r="B191" i="8"/>
  <c r="B190" i="8"/>
  <c r="B189" i="8"/>
  <c r="B188" i="8"/>
  <c r="B187" i="8"/>
  <c r="B186" i="8"/>
  <c r="B185" i="8"/>
  <c r="B184" i="8"/>
  <c r="B183" i="8"/>
  <c r="B182" i="8"/>
  <c r="B181" i="8"/>
  <c r="B180"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4" i="8"/>
  <c r="B63"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3" i="8"/>
  <c r="AJ2" i="8" l="1"/>
  <c r="H2" i="9"/>
  <c r="F2" i="10"/>
  <c r="H29" i="5"/>
  <c r="H45" i="5"/>
  <c r="H93" i="5"/>
  <c r="H108" i="5"/>
  <c r="H117" i="5"/>
  <c r="H137" i="5"/>
  <c r="G3" i="5"/>
  <c r="I3" i="5" s="1"/>
  <c r="G4" i="5"/>
  <c r="I4" i="5" s="1"/>
  <c r="G5" i="5"/>
  <c r="I5" i="5" s="1"/>
  <c r="G6" i="5"/>
  <c r="I6" i="5" s="1"/>
  <c r="I7" i="5"/>
  <c r="G8" i="5"/>
  <c r="I8" i="5" s="1"/>
  <c r="G9" i="5"/>
  <c r="I9" i="5" s="1"/>
  <c r="G10" i="5"/>
  <c r="I10" i="5" s="1"/>
  <c r="G11" i="5"/>
  <c r="I11" i="5" s="1"/>
  <c r="G12" i="5"/>
  <c r="I12" i="5" s="1"/>
  <c r="G13" i="5"/>
  <c r="I13" i="5" s="1"/>
  <c r="G14" i="5"/>
  <c r="I14" i="5" s="1"/>
  <c r="G15" i="5"/>
  <c r="I15" i="5" s="1"/>
  <c r="G16" i="5"/>
  <c r="I16" i="5" s="1"/>
  <c r="G17" i="5"/>
  <c r="I17" i="5" s="1"/>
  <c r="G18" i="5"/>
  <c r="I18" i="5" s="1"/>
  <c r="G19" i="5"/>
  <c r="I19" i="5" s="1"/>
  <c r="G20" i="5"/>
  <c r="I20" i="5" s="1"/>
  <c r="G21" i="5"/>
  <c r="I21" i="5" s="1"/>
  <c r="G22" i="5"/>
  <c r="I22" i="5" s="1"/>
  <c r="G23" i="5"/>
  <c r="I23" i="5" s="1"/>
  <c r="G24" i="5"/>
  <c r="I24" i="5" s="1"/>
  <c r="G25" i="5"/>
  <c r="I25" i="5" s="1"/>
  <c r="G26" i="5"/>
  <c r="I26" i="5" s="1"/>
  <c r="G27" i="5"/>
  <c r="I27" i="5" s="1"/>
  <c r="G28" i="5"/>
  <c r="I28" i="5" s="1"/>
  <c r="G29" i="5"/>
  <c r="I29" i="5" s="1"/>
  <c r="G30" i="5"/>
  <c r="I30" i="5" s="1"/>
  <c r="G31" i="5"/>
  <c r="I31" i="5" s="1"/>
  <c r="G32" i="5"/>
  <c r="I32" i="5" s="1"/>
  <c r="G33" i="5"/>
  <c r="I33" i="5" s="1"/>
  <c r="G34" i="5"/>
  <c r="I34" i="5" s="1"/>
  <c r="G35" i="5"/>
  <c r="I35" i="5" s="1"/>
  <c r="G36" i="5"/>
  <c r="I36" i="5" s="1"/>
  <c r="G37" i="5"/>
  <c r="I37" i="5" s="1"/>
  <c r="G38" i="5"/>
  <c r="I38" i="5" s="1"/>
  <c r="G39" i="5"/>
  <c r="I39" i="5" s="1"/>
  <c r="G40" i="5"/>
  <c r="I40" i="5" s="1"/>
  <c r="G41" i="5"/>
  <c r="I41" i="5" s="1"/>
  <c r="G42" i="5"/>
  <c r="I42" i="5" s="1"/>
  <c r="G43" i="5"/>
  <c r="I43" i="5" s="1"/>
  <c r="G44" i="5"/>
  <c r="I44" i="5" s="1"/>
  <c r="G45" i="5"/>
  <c r="I45" i="5" s="1"/>
  <c r="G46" i="5"/>
  <c r="I46" i="5" s="1"/>
  <c r="G47" i="5"/>
  <c r="I47" i="5" s="1"/>
  <c r="G48" i="5"/>
  <c r="H48" i="5" s="1"/>
  <c r="G49" i="5"/>
  <c r="I49" i="5" s="1"/>
  <c r="G50" i="5"/>
  <c r="I50" i="5" s="1"/>
  <c r="G51" i="5"/>
  <c r="I51" i="5" s="1"/>
  <c r="G52" i="5"/>
  <c r="I52" i="5" s="1"/>
  <c r="G53" i="5"/>
  <c r="I53" i="5" s="1"/>
  <c r="G54" i="5"/>
  <c r="I54" i="5" s="1"/>
  <c r="G55" i="5"/>
  <c r="I55" i="5" s="1"/>
  <c r="G56" i="5"/>
  <c r="I56" i="5" s="1"/>
  <c r="G57" i="5"/>
  <c r="I57" i="5" s="1"/>
  <c r="G58" i="5"/>
  <c r="I58" i="5" s="1"/>
  <c r="G59" i="5"/>
  <c r="I59" i="5" s="1"/>
  <c r="G60" i="5"/>
  <c r="I60" i="5" s="1"/>
  <c r="G61" i="5"/>
  <c r="I61" i="5" s="1"/>
  <c r="G62" i="5"/>
  <c r="I62" i="5" s="1"/>
  <c r="G63" i="5"/>
  <c r="I63" i="5" s="1"/>
  <c r="G64" i="5"/>
  <c r="I64" i="5" s="1"/>
  <c r="G65" i="5"/>
  <c r="I65" i="5" s="1"/>
  <c r="G66" i="5"/>
  <c r="I66" i="5" s="1"/>
  <c r="G67" i="5"/>
  <c r="I67" i="5" s="1"/>
  <c r="G68" i="5"/>
  <c r="I68" i="5" s="1"/>
  <c r="G69" i="5"/>
  <c r="I69" i="5" s="1"/>
  <c r="G70" i="5"/>
  <c r="I70" i="5" s="1"/>
  <c r="G71" i="5"/>
  <c r="I71" i="5" s="1"/>
  <c r="G72" i="5"/>
  <c r="I72" i="5" s="1"/>
  <c r="G73" i="5"/>
  <c r="I73" i="5" s="1"/>
  <c r="G74" i="5"/>
  <c r="I74" i="5" s="1"/>
  <c r="G75" i="5"/>
  <c r="I75" i="5" s="1"/>
  <c r="G76" i="5"/>
  <c r="I76" i="5" s="1"/>
  <c r="G77" i="5"/>
  <c r="I77" i="5" s="1"/>
  <c r="G78" i="5"/>
  <c r="I78" i="5" s="1"/>
  <c r="G79" i="5"/>
  <c r="I79" i="5" s="1"/>
  <c r="G80" i="5"/>
  <c r="I80" i="5" s="1"/>
  <c r="G81" i="5"/>
  <c r="I81" i="5" s="1"/>
  <c r="G82" i="5"/>
  <c r="I82" i="5" s="1"/>
  <c r="G83" i="5"/>
  <c r="I83" i="5" s="1"/>
  <c r="G84" i="5"/>
  <c r="I84" i="5" s="1"/>
  <c r="G85" i="5"/>
  <c r="I85" i="5" s="1"/>
  <c r="G86" i="5"/>
  <c r="I86" i="5" s="1"/>
  <c r="G87" i="5"/>
  <c r="I87" i="5" s="1"/>
  <c r="G88" i="5"/>
  <c r="I88" i="5" s="1"/>
  <c r="G89" i="5"/>
  <c r="I89" i="5" s="1"/>
  <c r="G90" i="5"/>
  <c r="I90" i="5" s="1"/>
  <c r="G91" i="5"/>
  <c r="I91" i="5" s="1"/>
  <c r="G92" i="5"/>
  <c r="I92" i="5" s="1"/>
  <c r="G93" i="5"/>
  <c r="I93" i="5" s="1"/>
  <c r="G94" i="5"/>
  <c r="I94" i="5" s="1"/>
  <c r="G95" i="5"/>
  <c r="I95" i="5" s="1"/>
  <c r="G96" i="5"/>
  <c r="I96" i="5" s="1"/>
  <c r="G97" i="5"/>
  <c r="I97" i="5" s="1"/>
  <c r="G98" i="5"/>
  <c r="I98" i="5" s="1"/>
  <c r="G99" i="5"/>
  <c r="I99" i="5" s="1"/>
  <c r="G100" i="5"/>
  <c r="I100" i="5" s="1"/>
  <c r="G101" i="5"/>
  <c r="I101" i="5" s="1"/>
  <c r="G102" i="5"/>
  <c r="I102" i="5" s="1"/>
  <c r="G103" i="5"/>
  <c r="I103" i="5" s="1"/>
  <c r="G104" i="5"/>
  <c r="I104" i="5" s="1"/>
  <c r="G105" i="5"/>
  <c r="I105" i="5" s="1"/>
  <c r="G106" i="5"/>
  <c r="I106" i="5" s="1"/>
  <c r="G107" i="5"/>
  <c r="I107" i="5" s="1"/>
  <c r="I108" i="5"/>
  <c r="G109" i="5"/>
  <c r="I109" i="5" s="1"/>
  <c r="G110" i="5"/>
  <c r="I110" i="5" s="1"/>
  <c r="G111" i="5"/>
  <c r="I111" i="5" s="1"/>
  <c r="G112" i="5"/>
  <c r="I112" i="5" s="1"/>
  <c r="G113" i="5"/>
  <c r="I113" i="5" s="1"/>
  <c r="G114" i="5"/>
  <c r="I114" i="5" s="1"/>
  <c r="G115" i="5"/>
  <c r="I115" i="5" s="1"/>
  <c r="G116" i="5"/>
  <c r="I116" i="5" s="1"/>
  <c r="I117" i="5"/>
  <c r="G118" i="5"/>
  <c r="I118" i="5" s="1"/>
  <c r="G119" i="5"/>
  <c r="I119" i="5" s="1"/>
  <c r="G120" i="5"/>
  <c r="I120" i="5" s="1"/>
  <c r="G121" i="5"/>
  <c r="I121" i="5" s="1"/>
  <c r="G122" i="5"/>
  <c r="I122" i="5" s="1"/>
  <c r="G123" i="5"/>
  <c r="I123" i="5" s="1"/>
  <c r="G124" i="5"/>
  <c r="I124" i="5" s="1"/>
  <c r="G125" i="5"/>
  <c r="I125" i="5" s="1"/>
  <c r="G126" i="5"/>
  <c r="I126" i="5" s="1"/>
  <c r="G127" i="5"/>
  <c r="I127" i="5" s="1"/>
  <c r="G128" i="5"/>
  <c r="I128" i="5" s="1"/>
  <c r="G129" i="5"/>
  <c r="I129" i="5" s="1"/>
  <c r="G130" i="5"/>
  <c r="I130" i="5" s="1"/>
  <c r="G131" i="5"/>
  <c r="I131" i="5" s="1"/>
  <c r="G132" i="5"/>
  <c r="I132" i="5" s="1"/>
  <c r="G133" i="5"/>
  <c r="I133" i="5" s="1"/>
  <c r="G134" i="5"/>
  <c r="I134" i="5" s="1"/>
  <c r="G135" i="5"/>
  <c r="I135" i="5" s="1"/>
  <c r="G136" i="5"/>
  <c r="I136" i="5" s="1"/>
  <c r="G137" i="5"/>
  <c r="I137" i="5" s="1"/>
  <c r="G2" i="5"/>
  <c r="I2" i="5" s="1"/>
  <c r="D315" i="6"/>
  <c r="D314" i="6"/>
  <c r="D313" i="6"/>
  <c r="D312" i="6"/>
  <c r="D311" i="6"/>
  <c r="D310" i="6"/>
  <c r="D309" i="6"/>
  <c r="D308" i="6"/>
  <c r="D307" i="6"/>
  <c r="D306" i="6"/>
  <c r="D305" i="6"/>
  <c r="D304" i="6"/>
  <c r="D303" i="6"/>
  <c r="D302" i="6"/>
  <c r="D301" i="6"/>
  <c r="D300" i="6"/>
  <c r="D299" i="6"/>
  <c r="D298" i="6"/>
  <c r="D297" i="6"/>
  <c r="D296" i="6"/>
  <c r="D295" i="6"/>
  <c r="D294" i="6"/>
  <c r="D293" i="6"/>
  <c r="D292" i="6"/>
  <c r="D291" i="6"/>
  <c r="D290" i="6"/>
  <c r="D289" i="6"/>
  <c r="D288" i="6"/>
  <c r="D287" i="6"/>
  <c r="D286" i="6"/>
  <c r="D285" i="6"/>
  <c r="D284" i="6"/>
  <c r="D283" i="6"/>
  <c r="D282" i="6"/>
  <c r="D281" i="6"/>
  <c r="D280" i="6"/>
  <c r="D279" i="6"/>
  <c r="D278" i="6"/>
  <c r="D277" i="6"/>
  <c r="D276" i="6"/>
  <c r="D274" i="6"/>
  <c r="D273" i="6"/>
  <c r="D272" i="6"/>
  <c r="D271" i="6"/>
  <c r="D270" i="6"/>
  <c r="D268" i="6"/>
  <c r="D267" i="6"/>
  <c r="D266" i="6"/>
  <c r="D265" i="6"/>
  <c r="D264" i="6"/>
  <c r="D263" i="6"/>
  <c r="D262" i="6"/>
  <c r="D261" i="6"/>
  <c r="D260" i="6"/>
  <c r="D259" i="6"/>
  <c r="D258" i="6"/>
  <c r="D257" i="6"/>
  <c r="D256" i="6"/>
  <c r="D254" i="6"/>
  <c r="D253" i="6"/>
  <c r="D252" i="6"/>
  <c r="D251" i="6"/>
  <c r="D250" i="6"/>
  <c r="D249" i="6"/>
  <c r="D248" i="6"/>
  <c r="D247" i="6"/>
  <c r="D246" i="6"/>
  <c r="D245" i="6"/>
  <c r="D244" i="6"/>
  <c r="D243" i="6"/>
  <c r="D242" i="6"/>
  <c r="D241" i="6"/>
  <c r="D240" i="6"/>
  <c r="D239" i="6"/>
  <c r="D238" i="6"/>
  <c r="D237" i="6"/>
  <c r="D236" i="6"/>
  <c r="D235" i="6"/>
  <c r="D234" i="6"/>
  <c r="D233" i="6"/>
  <c r="D232" i="6"/>
  <c r="D231" i="6"/>
  <c r="D230" i="6"/>
  <c r="D229" i="6"/>
  <c r="D228" i="6"/>
  <c r="D227" i="6"/>
  <c r="D226" i="6"/>
  <c r="D225" i="6"/>
  <c r="D224" i="6"/>
  <c r="D223" i="6"/>
  <c r="D222" i="6"/>
  <c r="D221" i="6"/>
  <c r="D220" i="6"/>
  <c r="D219" i="6"/>
  <c r="D218" i="6"/>
  <c r="D217" i="6"/>
  <c r="D216" i="6"/>
  <c r="D215" i="6"/>
  <c r="D214" i="6"/>
  <c r="D213" i="6"/>
  <c r="D212" i="6"/>
  <c r="D211" i="6"/>
  <c r="D210" i="6"/>
  <c r="D209" i="6"/>
  <c r="D208" i="6"/>
  <c r="D207" i="6"/>
  <c r="D206" i="6"/>
  <c r="D205" i="6"/>
  <c r="D204" i="6"/>
  <c r="D203" i="6"/>
  <c r="D202" i="6"/>
  <c r="D201" i="6"/>
  <c r="D200" i="6"/>
  <c r="D199" i="6"/>
  <c r="D198" i="6"/>
  <c r="D197" i="6"/>
  <c r="D196" i="6"/>
  <c r="D195" i="6"/>
  <c r="D194" i="6"/>
  <c r="D193" i="6"/>
  <c r="D192" i="6"/>
  <c r="D191" i="6"/>
  <c r="D190" i="6"/>
  <c r="D189" i="6"/>
  <c r="D188" i="6"/>
  <c r="D187" i="6"/>
  <c r="D186" i="6"/>
  <c r="D185" i="6"/>
  <c r="D184" i="6"/>
  <c r="D183" i="6"/>
  <c r="D182" i="6"/>
  <c r="D181" i="6"/>
  <c r="D180" i="6"/>
  <c r="D179" i="6"/>
  <c r="D178" i="6"/>
  <c r="D177" i="6"/>
  <c r="D176" i="6"/>
  <c r="D175" i="6"/>
  <c r="D174" i="6"/>
  <c r="D173" i="6"/>
  <c r="D172" i="6"/>
  <c r="D171" i="6"/>
  <c r="D169" i="6"/>
  <c r="D167" i="6"/>
  <c r="D166" i="6"/>
  <c r="D165" i="6"/>
  <c r="D164" i="6"/>
  <c r="D163" i="6"/>
  <c r="D162" i="6"/>
  <c r="D161" i="6"/>
  <c r="D160" i="6"/>
  <c r="D159" i="6"/>
  <c r="D158" i="6"/>
  <c r="D157" i="6"/>
  <c r="D156" i="6"/>
  <c r="D155" i="6"/>
  <c r="D154" i="6"/>
  <c r="D153" i="6"/>
  <c r="D152" i="6"/>
  <c r="D151" i="6"/>
  <c r="D150" i="6"/>
  <c r="D149" i="6"/>
  <c r="D148" i="6"/>
  <c r="D147" i="6"/>
  <c r="D146" i="6"/>
  <c r="D145" i="6"/>
  <c r="D144" i="6"/>
  <c r="D143" i="6"/>
  <c r="D142" i="6"/>
  <c r="D141" i="6"/>
  <c r="D140" i="6"/>
  <c r="D139" i="6"/>
  <c r="D138" i="6"/>
  <c r="D136" i="6"/>
  <c r="D135" i="6"/>
  <c r="D134" i="6"/>
  <c r="D133" i="6"/>
  <c r="D132" i="6"/>
  <c r="D131" i="6"/>
  <c r="D130" i="6"/>
  <c r="D129" i="6"/>
  <c r="D128" i="6"/>
  <c r="D127" i="6"/>
  <c r="D126" i="6"/>
  <c r="D125" i="6"/>
  <c r="D124" i="6"/>
  <c r="D123" i="6"/>
  <c r="D122" i="6"/>
  <c r="D121" i="6"/>
  <c r="D120" i="6"/>
  <c r="D119" i="6"/>
  <c r="D118" i="6"/>
  <c r="D117" i="6"/>
  <c r="D116" i="6"/>
  <c r="D115" i="6"/>
  <c r="D114" i="6"/>
  <c r="D113" i="6"/>
  <c r="D111" i="6"/>
  <c r="D110" i="6"/>
  <c r="D109" i="6"/>
  <c r="D108" i="6"/>
  <c r="D106" i="6"/>
  <c r="D105" i="6"/>
  <c r="D104" i="6"/>
  <c r="D103" i="6"/>
  <c r="D102" i="6"/>
  <c r="D101" i="6"/>
  <c r="D100" i="6"/>
  <c r="D99" i="6"/>
  <c r="D98" i="6"/>
  <c r="D97" i="6"/>
  <c r="D96" i="6"/>
  <c r="D95" i="6"/>
  <c r="D94" i="6"/>
  <c r="D93" i="6"/>
  <c r="D92" i="6"/>
  <c r="D91" i="6"/>
  <c r="D90" i="6"/>
  <c r="D89" i="6"/>
  <c r="D88" i="6"/>
  <c r="D87" i="6"/>
  <c r="D86" i="6"/>
  <c r="D85" i="6"/>
  <c r="D83" i="6"/>
  <c r="D82" i="6"/>
  <c r="D81" i="6"/>
  <c r="D80" i="6"/>
  <c r="D79" i="6"/>
  <c r="D78" i="6"/>
  <c r="D77" i="6"/>
  <c r="D76" i="6"/>
  <c r="D75" i="6"/>
  <c r="D74" i="6"/>
  <c r="D72" i="6"/>
  <c r="D71" i="6"/>
  <c r="D70" i="6"/>
  <c r="D69" i="6"/>
  <c r="D68" i="6"/>
  <c r="D67" i="6"/>
  <c r="D66" i="6"/>
  <c r="D65" i="6"/>
  <c r="D64" i="6"/>
  <c r="D63" i="6"/>
  <c r="D62" i="6"/>
  <c r="D61" i="6"/>
  <c r="D60" i="6"/>
  <c r="D59" i="6"/>
  <c r="D58" i="6"/>
  <c r="D57" i="6"/>
  <c r="D56" i="6"/>
  <c r="D54" i="6"/>
  <c r="D53" i="6"/>
  <c r="D52" i="6"/>
  <c r="D51" i="6"/>
  <c r="D50" i="6"/>
  <c r="D49" i="6"/>
  <c r="D48" i="6"/>
  <c r="D47" i="6"/>
  <c r="D46" i="6"/>
  <c r="D43"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B3" i="5"/>
  <c r="B2" i="5"/>
  <c r="B300" i="1"/>
  <c r="B170" i="1"/>
  <c r="B139" i="1"/>
  <c r="B134" i="1"/>
  <c r="B222" i="1"/>
  <c r="B120" i="1"/>
  <c r="B30" i="1"/>
  <c r="B196" i="1"/>
  <c r="B210" i="1"/>
  <c r="B297" i="1"/>
  <c r="B133" i="1"/>
  <c r="B205" i="1"/>
  <c r="B77" i="1"/>
  <c r="B230" i="1"/>
  <c r="B33" i="1"/>
  <c r="B223" i="1"/>
  <c r="B9" i="1"/>
  <c r="B119" i="1"/>
  <c r="B217" i="1"/>
  <c r="B72" i="1"/>
  <c r="B219" i="1"/>
  <c r="B74" i="1"/>
  <c r="B106" i="1"/>
  <c r="B271" i="1"/>
  <c r="B114" i="1"/>
  <c r="B32" i="1"/>
  <c r="B242" i="1"/>
  <c r="B211" i="1"/>
  <c r="B100" i="1"/>
  <c r="B94" i="1"/>
  <c r="B189" i="1"/>
  <c r="B26" i="1"/>
  <c r="B294" i="1"/>
  <c r="B245" i="1"/>
  <c r="B306" i="1"/>
  <c r="B283" i="1"/>
  <c r="B287" i="1"/>
  <c r="B281" i="1"/>
  <c r="B96" i="1"/>
  <c r="B188" i="1"/>
  <c r="B3" i="1"/>
  <c r="B298" i="1"/>
  <c r="B142" i="1"/>
  <c r="B36" i="1"/>
  <c r="B42" i="1"/>
  <c r="B118" i="1"/>
  <c r="B177" i="1"/>
  <c r="B105" i="1"/>
  <c r="B162" i="1"/>
  <c r="B224" i="1"/>
  <c r="B65" i="1"/>
  <c r="B59" i="1"/>
  <c r="B41" i="1"/>
  <c r="B15" i="1"/>
  <c r="B289" i="1"/>
  <c r="B67" i="1"/>
  <c r="B60" i="1"/>
  <c r="B12" i="1"/>
  <c r="B282" i="1"/>
  <c r="B80" i="1"/>
  <c r="B135" i="1"/>
  <c r="B303" i="1"/>
  <c r="B197" i="1"/>
  <c r="B236" i="1"/>
  <c r="B218" i="1"/>
  <c r="B109" i="1"/>
  <c r="B132" i="1"/>
  <c r="B173" i="1"/>
  <c r="B38" i="1"/>
  <c r="B143" i="1"/>
  <c r="B147" i="1"/>
  <c r="B234" i="1"/>
  <c r="B110" i="1"/>
  <c r="B158" i="1"/>
  <c r="B285" i="1"/>
  <c r="B167" i="1"/>
  <c r="B244" i="1"/>
  <c r="B144" i="1"/>
  <c r="B91" i="1"/>
  <c r="B115" i="1"/>
  <c r="B64" i="1"/>
  <c r="B146" i="1"/>
  <c r="B274" i="1"/>
  <c r="B82" i="1"/>
  <c r="B83" i="1"/>
  <c r="B108" i="1"/>
  <c r="B151" i="1"/>
  <c r="B263" i="1"/>
  <c r="B200" i="1"/>
  <c r="B201" i="1"/>
  <c r="B123" i="1"/>
  <c r="B53" i="1"/>
  <c r="B169" i="1"/>
  <c r="B164" i="1"/>
  <c r="B131" i="1"/>
  <c r="B290" i="1"/>
  <c r="B291" i="1"/>
  <c r="B257" i="1"/>
  <c r="B238" i="1"/>
  <c r="B39" i="1"/>
  <c r="B4" i="1"/>
  <c r="B278" i="1"/>
  <c r="B11" i="1"/>
  <c r="B255" i="1"/>
  <c r="B112" i="1"/>
  <c r="B34" i="1"/>
  <c r="B183" i="1"/>
  <c r="B92" i="1"/>
  <c r="B46" i="1"/>
  <c r="B171" i="1"/>
  <c r="B249" i="1"/>
  <c r="B277" i="1"/>
  <c r="B116" i="1"/>
  <c r="B265" i="1"/>
  <c r="B70" i="1"/>
  <c r="B304" i="1"/>
  <c r="B137" i="1"/>
  <c r="B184" i="1"/>
  <c r="B252" i="1"/>
  <c r="B299" i="1"/>
  <c r="B45" i="1"/>
  <c r="B251" i="1"/>
  <c r="B193" i="1"/>
  <c r="B138" i="1"/>
  <c r="B215" i="1"/>
  <c r="B66" i="1"/>
  <c r="B233" i="1"/>
  <c r="B243" i="1"/>
  <c r="B207" i="1"/>
  <c r="B136" i="1"/>
  <c r="B56" i="1"/>
  <c r="B250" i="1"/>
  <c r="B113" i="1"/>
  <c r="B192" i="1"/>
  <c r="B174" i="1"/>
  <c r="B16" i="1"/>
  <c r="B122" i="1"/>
  <c r="B52" i="1"/>
  <c r="B180" i="1"/>
  <c r="B292" i="1"/>
  <c r="B270" i="1"/>
  <c r="B71" i="1"/>
  <c r="B95" i="1"/>
  <c r="B107" i="1"/>
  <c r="B121" i="1"/>
  <c r="B27" i="1"/>
  <c r="B90" i="1"/>
  <c r="B19" i="1"/>
  <c r="B160" i="1"/>
  <c r="B128" i="1"/>
  <c r="B156" i="1"/>
  <c r="B58" i="1"/>
  <c r="B62" i="1"/>
  <c r="B54" i="1"/>
  <c r="B55" i="1"/>
  <c r="B254" i="1"/>
  <c r="B68" i="1"/>
  <c r="B208" i="1"/>
  <c r="B279" i="1"/>
  <c r="B213" i="1"/>
  <c r="B284" i="1"/>
  <c r="B76" i="1"/>
  <c r="B203" i="1"/>
  <c r="B253" i="1"/>
  <c r="B93" i="1"/>
  <c r="B57" i="1"/>
  <c r="B302" i="1"/>
  <c r="B63" i="1"/>
  <c r="B182" i="1"/>
  <c r="B31" i="1"/>
  <c r="B175" i="1"/>
  <c r="B165" i="1"/>
  <c r="B79" i="1"/>
  <c r="B23" i="1"/>
  <c r="B111" i="1"/>
  <c r="B87" i="1"/>
  <c r="B259" i="1"/>
  <c r="B248" i="1"/>
  <c r="B235" i="1"/>
  <c r="B48" i="1"/>
  <c r="B145" i="1"/>
  <c r="B13" i="1"/>
  <c r="B20" i="1"/>
  <c r="B276" i="1"/>
  <c r="B226" i="1"/>
  <c r="B104" i="1"/>
  <c r="B229" i="1"/>
  <c r="B168" i="1"/>
  <c r="B286" i="1"/>
  <c r="B126" i="1"/>
  <c r="B269" i="1"/>
  <c r="B125" i="1"/>
  <c r="B237" i="1"/>
  <c r="B99" i="1"/>
  <c r="B49" i="1"/>
  <c r="B178" i="1"/>
  <c r="B176" i="1"/>
  <c r="B216" i="1"/>
  <c r="B296" i="1"/>
  <c r="B195" i="1"/>
  <c r="B149" i="1"/>
  <c r="B261" i="1"/>
  <c r="B40" i="1"/>
  <c r="B295" i="1"/>
  <c r="B129" i="1"/>
  <c r="B7" i="1"/>
  <c r="B159" i="1"/>
  <c r="B43" i="1"/>
  <c r="B44" i="1"/>
  <c r="B204" i="1"/>
  <c r="B37" i="1"/>
  <c r="B198" i="1"/>
  <c r="B88" i="1"/>
  <c r="B28" i="1"/>
  <c r="B231" i="1"/>
  <c r="B6" i="1"/>
  <c r="B267" i="1"/>
  <c r="B247" i="1"/>
  <c r="B194" i="1"/>
  <c r="B47" i="1"/>
  <c r="B29" i="1"/>
  <c r="B25" i="1"/>
  <c r="B21" i="1"/>
  <c r="B166" i="1"/>
  <c r="B153" i="1"/>
  <c r="B78" i="1"/>
  <c r="B101" i="1"/>
  <c r="B191" i="1"/>
  <c r="B75" i="1"/>
  <c r="B266" i="1"/>
  <c r="B232" i="1"/>
  <c r="B22" i="1"/>
  <c r="B61" i="1"/>
  <c r="B150" i="1"/>
  <c r="B84" i="1"/>
  <c r="B86" i="1"/>
  <c r="B275" i="1"/>
  <c r="B35" i="1"/>
  <c r="B209" i="1"/>
  <c r="B212" i="1"/>
  <c r="B190" i="1"/>
  <c r="B305" i="1"/>
  <c r="B187" i="1"/>
  <c r="B10" i="1"/>
  <c r="B89" i="1"/>
  <c r="B18" i="1"/>
  <c r="B199" i="1"/>
  <c r="B8" i="1"/>
  <c r="B117" i="1"/>
  <c r="B102" i="1"/>
  <c r="B148" i="1"/>
  <c r="B221" i="1"/>
  <c r="B73" i="1"/>
  <c r="B268" i="1"/>
  <c r="B228" i="1"/>
  <c r="B163" i="1"/>
  <c r="B239" i="1"/>
  <c r="B141" i="1"/>
  <c r="B24" i="1"/>
  <c r="B127" i="1"/>
  <c r="B179" i="1"/>
  <c r="B85" i="1"/>
  <c r="B103" i="1"/>
  <c r="B264" i="1"/>
  <c r="B181" i="1"/>
  <c r="B220" i="1"/>
  <c r="B81" i="1"/>
  <c r="B227" i="1"/>
  <c r="B157" i="1"/>
  <c r="B161" i="1"/>
  <c r="B154" i="1"/>
  <c r="B241" i="1"/>
  <c r="B272" i="1"/>
  <c r="B293" i="1"/>
  <c r="B185" i="1"/>
  <c r="B5" i="1"/>
  <c r="B288" i="1"/>
  <c r="B214" i="1"/>
  <c r="B97" i="1"/>
  <c r="B155" i="1"/>
  <c r="B260" i="1"/>
  <c r="B69" i="1"/>
  <c r="B186" i="1"/>
  <c r="B17" i="1"/>
  <c r="B140" i="1"/>
  <c r="B262" i="1"/>
  <c r="B258" i="1"/>
  <c r="B206" i="1"/>
  <c r="B280" i="1"/>
  <c r="B172" i="1"/>
  <c r="B14" i="1"/>
  <c r="B50" i="1"/>
  <c r="B98" i="1"/>
  <c r="B124" i="1"/>
  <c r="B2" i="1"/>
  <c r="B130" i="1"/>
  <c r="B225" i="1"/>
  <c r="H121" i="5" l="1"/>
  <c r="H77" i="5"/>
  <c r="H61" i="5"/>
  <c r="H133" i="5"/>
  <c r="H105" i="5"/>
  <c r="H89" i="5"/>
  <c r="H73" i="5"/>
  <c r="H57" i="5"/>
  <c r="H41" i="5"/>
  <c r="H129" i="5"/>
  <c r="H113" i="5"/>
  <c r="H101" i="5"/>
  <c r="H85" i="5"/>
  <c r="H69" i="5"/>
  <c r="H53" i="5"/>
  <c r="H37" i="5"/>
  <c r="H125" i="5"/>
  <c r="H109" i="5"/>
  <c r="H97" i="5"/>
  <c r="H81" i="5"/>
  <c r="H65" i="5"/>
  <c r="H49" i="5"/>
  <c r="H33" i="5"/>
  <c r="H136" i="5"/>
  <c r="H132" i="5"/>
  <c r="H128" i="5"/>
  <c r="H124" i="5"/>
  <c r="H120" i="5"/>
  <c r="H116" i="5"/>
  <c r="H112" i="5"/>
  <c r="H104" i="5"/>
  <c r="H100" i="5"/>
  <c r="H96" i="5"/>
  <c r="H92" i="5"/>
  <c r="H88" i="5"/>
  <c r="H84" i="5"/>
  <c r="H80" i="5"/>
  <c r="H76" i="5"/>
  <c r="H72" i="5"/>
  <c r="H68" i="5"/>
  <c r="H64" i="5"/>
  <c r="H60" i="5"/>
  <c r="H56" i="5"/>
  <c r="H52" i="5"/>
  <c r="H44" i="5"/>
  <c r="H40" i="5"/>
  <c r="H36" i="5"/>
  <c r="H32" i="5"/>
  <c r="H135" i="5"/>
  <c r="H131" i="5"/>
  <c r="H127" i="5"/>
  <c r="H123" i="5"/>
  <c r="H119" i="5"/>
  <c r="H115" i="5"/>
  <c r="H111" i="5"/>
  <c r="H107" i="5"/>
  <c r="H103" i="5"/>
  <c r="H99" i="5"/>
  <c r="H95" i="5"/>
  <c r="H91" i="5"/>
  <c r="H87" i="5"/>
  <c r="H83" i="5"/>
  <c r="H79" i="5"/>
  <c r="H75" i="5"/>
  <c r="H71" i="5"/>
  <c r="H67" i="5"/>
  <c r="H63" i="5"/>
  <c r="H59" i="5"/>
  <c r="H55" i="5"/>
  <c r="H51" i="5"/>
  <c r="H47" i="5"/>
  <c r="H43" i="5"/>
  <c r="H39" i="5"/>
  <c r="H35" i="5"/>
  <c r="H31" i="5"/>
  <c r="H134" i="5"/>
  <c r="H130" i="5"/>
  <c r="H126" i="5"/>
  <c r="H122" i="5"/>
  <c r="H118" i="5"/>
  <c r="H114" i="5"/>
  <c r="H110" i="5"/>
  <c r="H106" i="5"/>
  <c r="H102" i="5"/>
  <c r="H98" i="5"/>
  <c r="H94" i="5"/>
  <c r="H90" i="5"/>
  <c r="H86" i="5"/>
  <c r="H82" i="5"/>
  <c r="H78" i="5"/>
  <c r="H74" i="5"/>
  <c r="H70" i="5"/>
  <c r="H66" i="5"/>
  <c r="H62" i="5"/>
  <c r="H58" i="5"/>
  <c r="H54" i="5"/>
  <c r="H50" i="5"/>
  <c r="H46" i="5"/>
  <c r="H42" i="5"/>
  <c r="H38" i="5"/>
  <c r="H34" i="5"/>
  <c r="H30" i="5"/>
  <c r="I138" i="5"/>
  <c r="H138" i="5" l="1"/>
</calcChain>
</file>

<file path=xl/sharedStrings.xml><?xml version="1.0" encoding="utf-8"?>
<sst xmlns="http://schemas.openxmlformats.org/spreadsheetml/2006/main" count="34820" uniqueCount="4454">
  <si>
    <t>Duration (in seconds)</t>
  </si>
  <si>
    <t>Start Date</t>
  </si>
  <si>
    <t>End Date</t>
  </si>
  <si>
    <t>Location Latitude</t>
  </si>
  <si>
    <t>Location Longitude</t>
  </si>
  <si>
    <t>Does your city have a municipal water/wastewater utility?</t>
  </si>
  <si>
    <t>Do you have a minimum charge for residential water consumption?</t>
  </si>
  <si>
    <t>Which unit of measurement do you use? - Selected Choice</t>
  </si>
  <si>
    <t>What is the actual rate per unit charged after the minimum is met?</t>
  </si>
  <si>
    <t>Do you have a minimum charge for commercial water consumption?</t>
  </si>
  <si>
    <t>If you sell water to another utility, system, home owners association, etc., please describe to whom and your rate structure:</t>
  </si>
  <si>
    <t>For residential wastewater consumption, do you have a minimum/flat rate?</t>
  </si>
  <si>
    <t>For commercial wastewater consumption, do you have a minimum/flat rate?</t>
  </si>
  <si>
    <t>What are these rates based on?</t>
  </si>
  <si>
    <t>Do your residents pay for recycling?</t>
  </si>
  <si>
    <t>Do you have any other comments related to this survey?</t>
  </si>
  <si>
    <t>Iowa League of Cities</t>
  </si>
  <si>
    <t>Yes</t>
  </si>
  <si>
    <t>Basic cost of service,Rate is higher because the city is paying off water utility debt. How much debt?,Other</t>
  </si>
  <si>
    <t>Basic cost of service</t>
  </si>
  <si>
    <t>No</t>
  </si>
  <si>
    <t>Gallons</t>
  </si>
  <si>
    <t>Basic cost of service,Rate is higher because the city is paying off water utility debt. How much debt?</t>
  </si>
  <si>
    <t>Square footage of property (please describe):</t>
  </si>
  <si>
    <t>Riceville</t>
  </si>
  <si>
    <t>Crystal Reddel</t>
  </si>
  <si>
    <t>ricecity@myomnitel.com</t>
  </si>
  <si>
    <t>2.05/1,000</t>
  </si>
  <si>
    <t>Courtney Peasley</t>
  </si>
  <si>
    <t>cityofhumeston@iowatelecom.net</t>
  </si>
  <si>
    <t>$9.75/$17.50/$41</t>
  </si>
  <si>
    <t>$1.50/$3.00/$6.00</t>
  </si>
  <si>
    <t>Debbie Marcum</t>
  </si>
  <si>
    <t>blockton@grm.net</t>
  </si>
  <si>
    <t>Swisher</t>
  </si>
  <si>
    <t>Tawnia Kakacek</t>
  </si>
  <si>
    <t>swisher2@southslope.net</t>
  </si>
  <si>
    <t>as many as want</t>
  </si>
  <si>
    <t>Other (please describe):</t>
  </si>
  <si>
    <t>one rate only</t>
  </si>
  <si>
    <t>same amt</t>
  </si>
  <si>
    <t xml:space="preserve">one rate as don't have any way to monitor usage as no water offered </t>
  </si>
  <si>
    <t>Other</t>
  </si>
  <si>
    <t>rate is higher due to wastewater bond of 1.2 m</t>
  </si>
  <si>
    <t>flat rate can't meter</t>
  </si>
  <si>
    <t>flat rate, can't meter usage</t>
  </si>
  <si>
    <t>rate is higher because the city is paying off wastewater bond of 1.2 m</t>
  </si>
  <si>
    <t>No, but we would like to start one</t>
  </si>
  <si>
    <t>Swisher does not provide water, only sewer plant. Everyone has their own wells or share a well in the development, etc.</t>
  </si>
  <si>
    <t>Marengo</t>
  </si>
  <si>
    <t>Deven Markley</t>
  </si>
  <si>
    <t>dmarkley@marengoiowa.com</t>
  </si>
  <si>
    <t>4.85, 4.65, 4.40</t>
  </si>
  <si>
    <t>4.85/1000 gallon 1000-99000, 4.65/1000 gallon 100,000-199,000, 4.40/1000 gallon all over 200,000</t>
  </si>
  <si>
    <t xml:space="preserve">storm sewer maintenance fee in ord. </t>
  </si>
  <si>
    <t>Traci K Wilson</t>
  </si>
  <si>
    <t>urbana@fmtcs.com</t>
  </si>
  <si>
    <t>$8.00 per 1,000 gallons</t>
  </si>
  <si>
    <t>$8 per 1000 gallons</t>
  </si>
  <si>
    <t>Rate is higher because the city is paying off water utility debt. How much debt?</t>
  </si>
  <si>
    <t>we are paying off sewer revenue bond</t>
  </si>
  <si>
    <t>12.00 per thousand gallons</t>
  </si>
  <si>
    <t>flat rate</t>
  </si>
  <si>
    <t>total garbage is 1205</t>
  </si>
  <si>
    <t>our garbage is both recycling and garbage combined</t>
  </si>
  <si>
    <t>Elk Horn</t>
  </si>
  <si>
    <t>Alissa LaCanne</t>
  </si>
  <si>
    <t>ehlib@metc.net</t>
  </si>
  <si>
    <t>Water Tower Maintenance and Well upkeep</t>
  </si>
  <si>
    <t>Minimum monthly rate of 13.50 plus 45% of water usage charge</t>
  </si>
  <si>
    <t>13.50 minimum plus 45% of the water usage charge</t>
  </si>
  <si>
    <t>Because of our high maintenance costs for water, the city has been looking at many options over the past several years.  There is a possibility that besides increasing rates, the city may need to add on a water infrastructure fee.  There has also been a lot of questions regarding switching to rural water.</t>
  </si>
  <si>
    <t>Craig Mahood</t>
  </si>
  <si>
    <t>128dog@gmail.com</t>
  </si>
  <si>
    <t>No Commercial Users</t>
  </si>
  <si>
    <t>N/A</t>
  </si>
  <si>
    <t>Flat Fee</t>
  </si>
  <si>
    <t>Flate Fee</t>
  </si>
  <si>
    <t>EDWIN N. CHOATE</t>
  </si>
  <si>
    <t>echoate@leclaireiowa.gov</t>
  </si>
  <si>
    <t>Basic cost of service,Rate is higher because the city is saving towards an upcoming water utility debt. How much debt?</t>
  </si>
  <si>
    <t>Katie Becker</t>
  </si>
  <si>
    <t>lansing52151@yahoo.com</t>
  </si>
  <si>
    <t>1.6 Million</t>
  </si>
  <si>
    <t>Base $30.38 plus $5.45/1000 gal = $35.83</t>
  </si>
  <si>
    <t>2.3 Million</t>
  </si>
  <si>
    <t>$5.45/thousand gal</t>
  </si>
  <si>
    <t xml:space="preserve">Base $30.38 + $5.45/thousand gal </t>
  </si>
  <si>
    <t>Sandra L. Bilokonsky,</t>
  </si>
  <si>
    <t>cclerk@iowatelecom.net</t>
  </si>
  <si>
    <t>water and sewer is combined</t>
  </si>
  <si>
    <t>Baldwin</t>
  </si>
  <si>
    <t>Carrie Browne</t>
  </si>
  <si>
    <t>cityofbaldwin@outlook.com</t>
  </si>
  <si>
    <t>Rates are the same for residential as is for businesses for water service</t>
  </si>
  <si>
    <t>n/a</t>
  </si>
  <si>
    <t>The City has Garbage rates - residential $14.85 per month and landfill fees for business and government $9.35 per month</t>
  </si>
  <si>
    <t>Sheffield</t>
  </si>
  <si>
    <t>Katy Flint</t>
  </si>
  <si>
    <t>sheffieldclerk@outlook.com</t>
  </si>
  <si>
    <t>2.30/1000</t>
  </si>
  <si>
    <t>Wasterwater utility is higher due to paying of sewer debt</t>
  </si>
  <si>
    <t>Flat rate</t>
  </si>
  <si>
    <t>Hartwick</t>
  </si>
  <si>
    <t>Audrey Waterbeck</t>
  </si>
  <si>
    <t>waterbaj@netins.net</t>
  </si>
  <si>
    <t xml:space="preserve">Keota </t>
  </si>
  <si>
    <t>Tomisha Hammes</t>
  </si>
  <si>
    <t>keotacityhall@cloudburst9.net</t>
  </si>
  <si>
    <t>$5.50/1000 gallons</t>
  </si>
  <si>
    <t>5.50/1000 gallons</t>
  </si>
  <si>
    <t>Wyoming</t>
  </si>
  <si>
    <t>Sheri Tjaden</t>
  </si>
  <si>
    <t>wyocity@netins.net</t>
  </si>
  <si>
    <t>8.50 per 1000 gallons</t>
  </si>
  <si>
    <t>na</t>
  </si>
  <si>
    <t>10 per 1000 gallons</t>
  </si>
  <si>
    <t>1 per dwelling</t>
  </si>
  <si>
    <t>Kelly Smidt, City Clerk</t>
  </si>
  <si>
    <t>cityofrc@iowatelecom.net</t>
  </si>
  <si>
    <t>6.75/1000</t>
  </si>
  <si>
    <t>8.25/1000</t>
  </si>
  <si>
    <t>Solid Waste Rates - Collection &amp; Disposal 13.00/month
                                 Landfill Fee  1.25</t>
  </si>
  <si>
    <t>Bedford</t>
  </si>
  <si>
    <t>Tammy Thompson</t>
  </si>
  <si>
    <t>city@mchsi.com</t>
  </si>
  <si>
    <t>7.50/1000 gallons</t>
  </si>
  <si>
    <t>aging infrastructure, water loss</t>
  </si>
  <si>
    <t>5.25/1000 gallons</t>
  </si>
  <si>
    <t>70% of water charges plus $10 flat fee per month</t>
  </si>
  <si>
    <t>Deb</t>
  </si>
  <si>
    <t>dbell@ci.algona.ia.us</t>
  </si>
  <si>
    <t>Bonaparte</t>
  </si>
  <si>
    <t xml:space="preserve">Holly Richardson </t>
  </si>
  <si>
    <t>clerk@cityofbonaparte.com</t>
  </si>
  <si>
    <t>38.52 plus tax = 41.21</t>
  </si>
  <si>
    <t xml:space="preserve">.00984 per gallon </t>
  </si>
  <si>
    <t>38.52+tax = 41.21 (unless they are tax exempt then it is just 38.52)</t>
  </si>
  <si>
    <t>two loans 1)251,883.03 2)249,000.00</t>
  </si>
  <si>
    <t xml:space="preserve">We use the same rate as we do a utility customer - there is no special bulk rate when we sell water. </t>
  </si>
  <si>
    <t>15-18</t>
  </si>
  <si>
    <t>same as water</t>
  </si>
  <si>
    <t>14.62 or 13.66 (depends on tax exemption status and if they do not have water)</t>
  </si>
  <si>
    <t xml:space="preserve">We provide a contracted service for garbage - we are charged per pick-up and only pick up for residents only.  The price per customer is 18.36/month for garbage services - not taxed.  They have pick up once a week, and recycling once every-other week.  </t>
  </si>
  <si>
    <t>JENNIFER WELDON</t>
  </si>
  <si>
    <t>cityofparnell@gmail.com</t>
  </si>
  <si>
    <t>$10.00 for every 1000 gals</t>
  </si>
  <si>
    <t>Rate is higher because the city is saving towards an upcoming water utility debt. How much debt?</t>
  </si>
  <si>
    <t>First phase is $100k with two more phases to follow</t>
  </si>
  <si>
    <t>unlimited</t>
  </si>
  <si>
    <t>no limit</t>
  </si>
  <si>
    <t>In 2018 the city has had a quarterly rate increase to cap at $70 for the base water rate. Council will revisit rates after 1st phase of water plant upgrade is done. Numbers submitted in survey are what the rate will be at the end of this calendar year.</t>
  </si>
  <si>
    <t>Bradgate</t>
  </si>
  <si>
    <t>Amie Wells</t>
  </si>
  <si>
    <t>amielb_2006@hotmail.com</t>
  </si>
  <si>
    <t>Bondurant</t>
  </si>
  <si>
    <t>Misty Richardson-Kugler</t>
  </si>
  <si>
    <t>mkugler@cityofbondurant.com</t>
  </si>
  <si>
    <t>we do not sell water</t>
  </si>
  <si>
    <t>2450 sq ft</t>
  </si>
  <si>
    <t>per ERU(2450 sq ft.)</t>
  </si>
  <si>
    <t>irrigation water (separate meter)gets charged the same $6.10 per every 1000 gallons but does not get charged any sewer rate</t>
  </si>
  <si>
    <t>Cynthia Sulser</t>
  </si>
  <si>
    <t>cityofmystic@iowatelecom.net</t>
  </si>
  <si>
    <t>28.00 plus tax</t>
  </si>
  <si>
    <t>8.00 per thousand</t>
  </si>
  <si>
    <t>Sandyville</t>
  </si>
  <si>
    <t>Karla Martindale</t>
  </si>
  <si>
    <t>Glenda R. Rasmussen</t>
  </si>
  <si>
    <t>otho@frontier.com</t>
  </si>
  <si>
    <t>.00218 per gallon</t>
  </si>
  <si>
    <t>can raise rates per ordinance, up to 2% each year to keep up with rising costs of operation</t>
  </si>
  <si>
    <t>we have 7 water customers outside of city limits that are charged the base charge of $9.50 for debt, plus 130% of the regular rates</t>
  </si>
  <si>
    <t>.00114 per gallon</t>
  </si>
  <si>
    <t>base of 22.89 plus 1.14/1000 gallons</t>
  </si>
  <si>
    <t>Basic cost of service,Other</t>
  </si>
  <si>
    <t>base of 41.54 plus 1.14/1000 gallons</t>
  </si>
  <si>
    <t>flat rate-we just started the stormwater utility a year ago</t>
  </si>
  <si>
    <t>we contract our garbage and recycling pick up-only residential accounts are billed. Residential charge for garbage is 8.42/month-commercial must arrange for their own 
Thanks for doing this survey!!!</t>
  </si>
  <si>
    <t>SERGEANT BLUFF</t>
  </si>
  <si>
    <t>MICHELLE COLVERT</t>
  </si>
  <si>
    <t>MICHELLE@CITYOFSERGEANTBLUFF.COM</t>
  </si>
  <si>
    <t>CALCULATED FOR VARIOUS SURFACE TYPES</t>
  </si>
  <si>
    <t>RUNOFF COEFFICIENTS</t>
  </si>
  <si>
    <t>Latimer</t>
  </si>
  <si>
    <t>Melissa</t>
  </si>
  <si>
    <t>latimercityhall@gmail.com</t>
  </si>
  <si>
    <t>We don't have anyone that uses over 10,000 gallons very often, residential or commerical.</t>
  </si>
  <si>
    <t>Well companies, construction companies that are on the interstate doing road work and need to clean the road before they repair the road.  First 2,000 gallons is $15.00, next 1,000 gallons up to 25,000 gallons is $2.00 per 1,000 gallons. We haven't had anyone get over 2,500 gallons.</t>
  </si>
  <si>
    <t>13.00 minimum rate structure similar to water</t>
  </si>
  <si>
    <t>$13.00 minimum rate structure similar to water</t>
  </si>
  <si>
    <t>Our rates will be increasing by 3% July 1, 2018.</t>
  </si>
  <si>
    <t xml:space="preserve">Bonnie Tielbur </t>
  </si>
  <si>
    <t>wahpetonia@gmail.com</t>
  </si>
  <si>
    <t>$7.35/1,000 gals.</t>
  </si>
  <si>
    <t>$8.50/1,000 gals.</t>
  </si>
  <si>
    <t>after 50,000 gal. water rate changes to $9.37/1,000 gals.</t>
  </si>
  <si>
    <t>Rate is higher because the city is paying off water utility debt. How much debt?,Rate is higher because the city is saving towards an upcoming water utility debt. How much debt?</t>
  </si>
  <si>
    <t>$3.5 million</t>
  </si>
  <si>
    <t>We do not handle wastewater for the city</t>
  </si>
  <si>
    <t xml:space="preserve">we do not handle wastewater for the city </t>
  </si>
  <si>
    <t>Melinda Buchholz</t>
  </si>
  <si>
    <t>newellch@ncn.net</t>
  </si>
  <si>
    <t>$2.40/2000 $2.04/6666</t>
  </si>
  <si>
    <t>$2.40/2000, $2.04/6666</t>
  </si>
  <si>
    <t>$2.40/2000</t>
  </si>
  <si>
    <t>no</t>
  </si>
  <si>
    <t>Odebolt</t>
  </si>
  <si>
    <t>Christina Hoefling</t>
  </si>
  <si>
    <t>odebolt@netins.net</t>
  </si>
  <si>
    <t>Basic cost of service,Rate is higher because the city is paying off water utility debt. How much debt?,Rate is higher because the city is saving towards an upcoming water utility debt. How much debt?</t>
  </si>
  <si>
    <t>Williamsburg</t>
  </si>
  <si>
    <t>Niki Osweiler</t>
  </si>
  <si>
    <t>nosweiler@williamsburgiowa.org</t>
  </si>
  <si>
    <t>For the next 2500 gallons after the minimum it is $1.50 per 1000 gallon anything 5001 gallons or more is $3.85 per 1000 gallon</t>
  </si>
  <si>
    <t>The rates are same as residential for charging base</t>
  </si>
  <si>
    <t>Anyone outside city limits or a contractor that needs water we charge $15.00 per 1000 gallons</t>
  </si>
  <si>
    <t>The city does have other sewer funds there is a Sewer Increase for the  upcoming wastewater plant we will be building and the rate is .80 per 1000 gallons of usage. We have multiple bonds that we use split between different funds. The sewer part of those bonds and reserve we have to keep for the one SRF bond is paid for by charging $1.06 per 1000 gallons. These are all additions to the $4.48 per 1000 gallons for sewer charge to operate.</t>
  </si>
  <si>
    <t>Moravia</t>
  </si>
  <si>
    <t>Sharla Stogdill</t>
  </si>
  <si>
    <t>cityofmoravia@iowatelecom.net</t>
  </si>
  <si>
    <t>$5.88 per 1000 gallons ($.00588 per gallon)</t>
  </si>
  <si>
    <t>5.88 per 1000 gallons ($0.00588 per gallon)</t>
  </si>
  <si>
    <t>$2-$5 per 1000 gallons</t>
  </si>
  <si>
    <t>27.50 for 4000 gallons</t>
  </si>
  <si>
    <t>$27.50 for 4000 gallons</t>
  </si>
  <si>
    <t>CHRISSI WIERSMA</t>
  </si>
  <si>
    <t>Cubic Foot</t>
  </si>
  <si>
    <t>CUBIC FEET</t>
  </si>
  <si>
    <t>NO STRUCTURE</t>
  </si>
  <si>
    <t>NONE</t>
  </si>
  <si>
    <t>FLAT RATE</t>
  </si>
  <si>
    <t>Onawa</t>
  </si>
  <si>
    <t>Elaine Miller</t>
  </si>
  <si>
    <t>emiller@onawa.com</t>
  </si>
  <si>
    <t>rates would change depending on the size of the meter</t>
  </si>
  <si>
    <t xml:space="preserve">Paullina </t>
  </si>
  <si>
    <t xml:space="preserve">Sandy Fritz </t>
  </si>
  <si>
    <t>sfcity@tcaexpress.net</t>
  </si>
  <si>
    <t>3.60/1000 gallon</t>
  </si>
  <si>
    <t>3.60 per 1000</t>
  </si>
  <si>
    <t>2.44/ 1000</t>
  </si>
  <si>
    <t>none</t>
  </si>
  <si>
    <t>Clive</t>
  </si>
  <si>
    <t>Joyce Cortum</t>
  </si>
  <si>
    <t>jcortum@cityofclive.com</t>
  </si>
  <si>
    <t>Rates are the same for residential and commercial customers</t>
  </si>
  <si>
    <t>Largely due to WRA O&amp;M/debt</t>
  </si>
  <si>
    <t>based on water usage, varies</t>
  </si>
  <si>
    <t>ERU-Equivalent Residential Unit</t>
  </si>
  <si>
    <t>We have a sewer availability rate - $7.47 flat fee per month</t>
  </si>
  <si>
    <t>Akron</t>
  </si>
  <si>
    <t>Melea Nielsen</t>
  </si>
  <si>
    <t>mnielsen@akronia.org</t>
  </si>
  <si>
    <t>14.02 for first 3,000 gallon and .71/1,000 gal after that</t>
  </si>
  <si>
    <t>19.63 for first 20,000 gallon used. 20,001 to 60,000 is $30.83. 60,001 and up is $65.88</t>
  </si>
  <si>
    <t>Elizabeth Burton</t>
  </si>
  <si>
    <t>b.burton@cityofestherville.og</t>
  </si>
  <si>
    <t>3.85/100 cub.ft  5,000 gl= 25.73,10,000 gl=51.47 plus meter rent</t>
  </si>
  <si>
    <t>3.85/100cub.ft 25,000=128.67, 200,000=736.42</t>
  </si>
  <si>
    <t>15.79 plus meter total 27.54</t>
  </si>
  <si>
    <t>470 /100 cubic feet</t>
  </si>
  <si>
    <t>4.25/100 cubic ft</t>
  </si>
  <si>
    <t>4.25/100 cubic feet of water</t>
  </si>
  <si>
    <t>4.25/100 cubic feet</t>
  </si>
  <si>
    <t>Hawarden</t>
  </si>
  <si>
    <t>Michael DeBruin</t>
  </si>
  <si>
    <t>miked@cityofhawarden.com</t>
  </si>
  <si>
    <t>1.89 per 100 cubic feet</t>
  </si>
  <si>
    <t>5000 gallons = 700 CF (Rounded) = $24.03</t>
  </si>
  <si>
    <t>10,000 gallons = 1300 CF (Rounded) = $35.37</t>
  </si>
  <si>
    <t>25000 gallons = 3300 cf (rounded) = $73.17</t>
  </si>
  <si>
    <t>200,000 gallons = 2680 CF (Rounded) = $517.32</t>
  </si>
  <si>
    <t>500 CF - $19.20</t>
  </si>
  <si>
    <t>1000 gallons = 100 cf (Rounded) = $16.16</t>
  </si>
  <si>
    <t>800 CF = $21.48</t>
  </si>
  <si>
    <t>Same as residential</t>
  </si>
  <si>
    <t xml:space="preserve">All of the information from Hawarden is as of today. In the very near future we are going to see a substantial rate increase due to a 3.2 million dollar upgrade to our wastewater facility. </t>
  </si>
  <si>
    <t>Jean Nachtman</t>
  </si>
  <si>
    <t>jnachtman</t>
  </si>
  <si>
    <t>$23,70</t>
  </si>
  <si>
    <t>Rev bonds $4,810,000 GO backed $12,840,400</t>
  </si>
  <si>
    <t>$39.24 (6000 Gallons)</t>
  </si>
  <si>
    <t>$9.89  5/8" pipe</t>
  </si>
  <si>
    <t>Rev bonds $68,147,000 GO backed $10,961,750</t>
  </si>
  <si>
    <t>$24.45  (3/4" Pipe)</t>
  </si>
  <si>
    <t>3740 (3/4" pipe)</t>
  </si>
  <si>
    <t>same as residential</t>
  </si>
  <si>
    <t>$7.27 / SFU</t>
  </si>
  <si>
    <t>sfu = 2917 sq ft impervious</t>
  </si>
  <si>
    <t>Infrastruction, operating costs and debt service</t>
  </si>
  <si>
    <t>$15.11 35 gallon</t>
  </si>
  <si>
    <t xml:space="preserve">water has a tiered rate, per unit cost decreases as usage increases.
Refuse for single family has more options available.  </t>
  </si>
  <si>
    <t>KOLEY MEAD</t>
  </si>
  <si>
    <t>WATER SERVICE FEE AND RATE BASED ON CONSUMPTION</t>
  </si>
  <si>
    <t>BULK WATER AT 5.07 PER 1000 GALLONS</t>
  </si>
  <si>
    <t>sewer service fee and consumption of water</t>
  </si>
  <si>
    <t>sewer service fee and consumption</t>
  </si>
  <si>
    <t>Madrid</t>
  </si>
  <si>
    <t>Deb Biegger</t>
  </si>
  <si>
    <t>depcityclerk@madridiowa.org</t>
  </si>
  <si>
    <t>Xenia Rural Water 1.78 per 1000 gallons</t>
  </si>
  <si>
    <t>12.81 1st thousand, 4.41 each thousand thereafter</t>
  </si>
  <si>
    <t>12.81 1st thousand; 4.41 each thousand thereafter</t>
  </si>
  <si>
    <t>$3.00 1st 0-9999; 3.00 per 10,000 sq ft after that</t>
  </si>
  <si>
    <t>Equivalent Residential Lot (ERL) size.  $3 for every 10,000 sq ft of property, not to exceed $120 or 40 ERLs</t>
  </si>
  <si>
    <t>We do have 88 county water customers (no wastewater).  They pay water at a rate of 125% of our residential rate or 17.19 for the 1st 1000 gallons and 6.97 for every thousand gallons thereafter.</t>
  </si>
  <si>
    <t>Bellevue Municipal Utilities</t>
  </si>
  <si>
    <t>Emily Medinger</t>
  </si>
  <si>
    <t>emily.medinger@bellevueia.gov</t>
  </si>
  <si>
    <t>Use Cubic Feet</t>
  </si>
  <si>
    <t>Rate is currently based off basic cost of service but will increase this year to pay for water treatment facility</t>
  </si>
  <si>
    <t>Flat fee of 5.00</t>
  </si>
  <si>
    <t>Included in garbage fee</t>
  </si>
  <si>
    <t>Hancock</t>
  </si>
  <si>
    <t>Kimberly Gress</t>
  </si>
  <si>
    <t>mwgress@walnutel.net</t>
  </si>
  <si>
    <t>1,000 gallons</t>
  </si>
  <si>
    <t>5.75 per 1000 gallons60.</t>
  </si>
  <si>
    <t>5.75 per 1,000 gal.</t>
  </si>
  <si>
    <t>1.25 per 1,000 gallons over 3,000 gal.</t>
  </si>
  <si>
    <t>1.25 per 1000 gallons over 3,000 gallons</t>
  </si>
  <si>
    <t>Lawton</t>
  </si>
  <si>
    <t>Carla Eidenshink</t>
  </si>
  <si>
    <t>lawtonia@wiatel.net</t>
  </si>
  <si>
    <t>Jessica</t>
  </si>
  <si>
    <t>cityofstanhope@netins.net</t>
  </si>
  <si>
    <t>Garner</t>
  </si>
  <si>
    <t>Daisy Huffman</t>
  </si>
  <si>
    <t>clerk@garneriowa.org</t>
  </si>
  <si>
    <t>paying off sewer debt</t>
  </si>
  <si>
    <t>paying off debt</t>
  </si>
  <si>
    <t>impervious units</t>
  </si>
  <si>
    <t>Charlotte Hart</t>
  </si>
  <si>
    <t>chart1951@wildblue.net</t>
  </si>
  <si>
    <t>Mary Dunn, City Clerk</t>
  </si>
  <si>
    <t>bridgewaterclerk@hotmail.com</t>
  </si>
  <si>
    <t>SIRWA</t>
  </si>
  <si>
    <t>Water/sewer is billed and owned by SIRWA</t>
  </si>
  <si>
    <t xml:space="preserve">Beaconsfield </t>
  </si>
  <si>
    <t xml:space="preserve">Ryan Garbe </t>
  </si>
  <si>
    <t xml:space="preserve">beaconsfieldia@yahoo.com </t>
  </si>
  <si>
    <t>Scott Jelsma</t>
  </si>
  <si>
    <t>cityofdecatur@grm.net</t>
  </si>
  <si>
    <t>Lynne Gummert</t>
  </si>
  <si>
    <t>cityoflaurel@heartofiowa.net</t>
  </si>
  <si>
    <t>Unknown. Still in planning stages.  Estimated $1.5 - 2M</t>
  </si>
  <si>
    <t>For same reason as stated earlier</t>
  </si>
  <si>
    <t>Julie Rosenboom</t>
  </si>
  <si>
    <t>rjr@palmerone.com</t>
  </si>
  <si>
    <t>Flat Rate</t>
  </si>
  <si>
    <t>Palmer is flat rate, water goes on the number of people living in the household.</t>
  </si>
  <si>
    <t>University Park</t>
  </si>
  <si>
    <t>Steve Tucker</t>
  </si>
  <si>
    <t>tuckers@wmpenn.edu</t>
  </si>
  <si>
    <t>Bristow</t>
  </si>
  <si>
    <t>Trisha Boos</t>
  </si>
  <si>
    <t>cityofbristow@netins.net</t>
  </si>
  <si>
    <t xml:space="preserve">Greenville </t>
  </si>
  <si>
    <t>Julie</t>
  </si>
  <si>
    <t>ljlange83@gmail.com</t>
  </si>
  <si>
    <t>Clayton</t>
  </si>
  <si>
    <t>Rex Svoboda</t>
  </si>
  <si>
    <t>cityofclayton@alpinecom.net</t>
  </si>
  <si>
    <t xml:space="preserve"> Water use not metered.</t>
  </si>
  <si>
    <t>Water use not metered.</t>
  </si>
  <si>
    <t>Basic service plus saving for future needs.</t>
  </si>
  <si>
    <t>Billing is quarterly.</t>
  </si>
  <si>
    <t>Cromwell</t>
  </si>
  <si>
    <t>Sandra Lauer</t>
  </si>
  <si>
    <t>sklauer@iowatelecom.net</t>
  </si>
  <si>
    <t>Thayer</t>
  </si>
  <si>
    <t>Mary E Seales</t>
  </si>
  <si>
    <t>maryeseales@gmail.com</t>
  </si>
  <si>
    <t>Blanchard</t>
  </si>
  <si>
    <t>Beverly Clinkingbeard</t>
  </si>
  <si>
    <t>bclinki@yahoo.com</t>
  </si>
  <si>
    <t>Rowley</t>
  </si>
  <si>
    <t>Deb Hemsath</t>
  </si>
  <si>
    <t>cityofrowley@windstream.net</t>
  </si>
  <si>
    <t>no measurement</t>
  </si>
  <si>
    <t>Robin Dietrich</t>
  </si>
  <si>
    <t>plovercityclerk@yahoo.com</t>
  </si>
  <si>
    <t>Flat Dollar rate</t>
  </si>
  <si>
    <t>Flat rate fee</t>
  </si>
  <si>
    <t xml:space="preserve">Westwood </t>
  </si>
  <si>
    <t>Brant knudsen</t>
  </si>
  <si>
    <t>Hawkeye</t>
  </si>
  <si>
    <t>Dorty</t>
  </si>
  <si>
    <t>hawkeyecityclerk@hotmail.com</t>
  </si>
  <si>
    <t>3.76 per thousand</t>
  </si>
  <si>
    <t>$10 per thousand gallons</t>
  </si>
  <si>
    <t>1000 gallons /water</t>
  </si>
  <si>
    <t>14.93 per 1000 gallons</t>
  </si>
  <si>
    <t>125% or 14.93 for first thousand</t>
  </si>
  <si>
    <t>same as residents</t>
  </si>
  <si>
    <t>Blue Grass</t>
  </si>
  <si>
    <t>Ann Schmidt</t>
  </si>
  <si>
    <t>aschmidt@bluegrassia.org</t>
  </si>
  <si>
    <t>2500 gallons</t>
  </si>
  <si>
    <t>the City sold its water utility to Iowa American Water back in 2017</t>
  </si>
  <si>
    <t>Lincoln</t>
  </si>
  <si>
    <t>Debra L Wentzien</t>
  </si>
  <si>
    <t>cityoflincoln@windstream.net</t>
  </si>
  <si>
    <t>Buffalo</t>
  </si>
  <si>
    <t>Tanna Leonard</t>
  </si>
  <si>
    <t>buffalocityhall@mchsi.com</t>
  </si>
  <si>
    <t>Comercial Rate is the same as residential</t>
  </si>
  <si>
    <t>Number of units divided by utility costs</t>
  </si>
  <si>
    <t>Lowden</t>
  </si>
  <si>
    <t>Sarah</t>
  </si>
  <si>
    <t>clerk@cityoflowden.org</t>
  </si>
  <si>
    <t>Bulk Water Sales - outside of Lowden are billed $16.50 per 1000 gallons.</t>
  </si>
  <si>
    <t>1650 +15.00 project fee</t>
  </si>
  <si>
    <t>Sewer Project fee currently $15 per month. Will be $25 9/1/18.</t>
  </si>
  <si>
    <t>3.9 million</t>
  </si>
  <si>
    <t>1160 changing 1185 on 9/1/18</t>
  </si>
  <si>
    <t>We are currently in the process of increasing rates to be effective 9/1/18. Changes will be for all services except water. Sewer $8.50 per 1000 gallons/$17.00 min. for 2000 gallons) Sewer Project Fee - $25.00. Garbage -$11.85 and a monthly water meter fee of $1.30 per residential and commercial customer.</t>
  </si>
  <si>
    <t>Walnut</t>
  </si>
  <si>
    <t>Terri Abel</t>
  </si>
  <si>
    <t>citywaln@walnutel.net</t>
  </si>
  <si>
    <t>New Hampton</t>
  </si>
  <si>
    <t>Courtney Lechtenberg</t>
  </si>
  <si>
    <t>nhdeputyclerk@gmail.com</t>
  </si>
  <si>
    <t>$2.10 per 1,000 gallons</t>
  </si>
  <si>
    <t>2.10 per 1,000 gallon</t>
  </si>
  <si>
    <t>.002101 per gallon</t>
  </si>
  <si>
    <t>Grant</t>
  </si>
  <si>
    <t>CARRIE</t>
  </si>
  <si>
    <t>Ringsted</t>
  </si>
  <si>
    <t>Cathy Wikert</t>
  </si>
  <si>
    <t>ctyhall@ringtelco.com</t>
  </si>
  <si>
    <t>$6.00 per 1,000 gallons</t>
  </si>
  <si>
    <t>Same As Residential Cost</t>
  </si>
  <si>
    <t>$8.00 Miniumum (0 to 1,000 Gallons) 1,001 &amp; Over  $6.00 Per 1,000 gallons after Miniumum</t>
  </si>
  <si>
    <t>0 to 3,000 Gallons</t>
  </si>
  <si>
    <t>$9.00 (0 to 3,000 Gallons) 1,001 and Over $3.00 Per 1,000</t>
  </si>
  <si>
    <t>$9.00 Minimum (0 to 3,000) 1,001 and over $3.00 per 1,000 Gallons</t>
  </si>
  <si>
    <t>$9.00( 0 to 3,000 Gal) Over 3,001 Gal is $3.00 per 1,000 Gal</t>
  </si>
  <si>
    <t xml:space="preserve">Monthly Rate Of $1.50 </t>
  </si>
  <si>
    <t>8.00 Per Month</t>
  </si>
  <si>
    <t>$3.00 Per Mth</t>
  </si>
  <si>
    <t>We also have City Garbage Bags that customers purchase.  $.70 for a 13 Gallons Bag and $1.30 for a 33 Gallon Bag</t>
  </si>
  <si>
    <t>Iowa City</t>
  </si>
  <si>
    <t>Cyndi Ambrose</t>
  </si>
  <si>
    <t>cyndi-ambrose@iowa-city.org</t>
  </si>
  <si>
    <t>3.30/100CF for 101 - 3,000, over 3,000 is 2.37/100CF</t>
  </si>
  <si>
    <t>5,000 gal = 700CF = $26.87, 10,000 gal = 1,400 CF = $49.97</t>
  </si>
  <si>
    <t>101 - 3,000 is 3.30/100CF, 3,001 and up is 2.37/100 CF</t>
  </si>
  <si>
    <t>25,000 gal = 3,400 CF = $112.25, 200,000 gal = 26,800CF = $700.32</t>
  </si>
  <si>
    <t>3.99/100CF</t>
  </si>
  <si>
    <t>100CF</t>
  </si>
  <si>
    <t>Wastewater utility debt is $16,010,000</t>
  </si>
  <si>
    <t>1,500CF = $64.01</t>
  </si>
  <si>
    <t>4.50 + 2.00 X ERU's</t>
  </si>
  <si>
    <t>Based on actual impervious surface area.</t>
  </si>
  <si>
    <t>New Hartford</t>
  </si>
  <si>
    <t>Shawna Hagen</t>
  </si>
  <si>
    <t>cityclerknh@mchsi.com</t>
  </si>
  <si>
    <t>Mary Siems</t>
  </si>
  <si>
    <t>oxfordcityhall@southslope.net</t>
  </si>
  <si>
    <t>Commercial consumption is in gallons and first 1,000 times 9.50 and for each additional 1,000 it is 9.50</t>
  </si>
  <si>
    <t>9.50 per first 1,000 gallons and 9.50 for each 1,000 gallons or part of the 1,000</t>
  </si>
  <si>
    <t>12 businesses</t>
  </si>
  <si>
    <t>2,000 gallons</t>
  </si>
  <si>
    <t>7.50  per 1,000 gallons over 2,0009.50</t>
  </si>
  <si>
    <t xml:space="preserve"> </t>
  </si>
  <si>
    <t>same  structure as residential customers</t>
  </si>
  <si>
    <t>9.50 per 1,000 gallons</t>
  </si>
  <si>
    <t>No commercial rate.</t>
  </si>
  <si>
    <t>We are a small town and just raised our water/sewer rates June 1,2018. Last sewer rate increase was in 2003 and last water increase was before that. $12.00 includes garbage and recycling fee.</t>
  </si>
  <si>
    <t>Wapello</t>
  </si>
  <si>
    <t>Mike Dezlell</t>
  </si>
  <si>
    <t>wapello@louisacomm.net</t>
  </si>
  <si>
    <t>SUZANNE PATTERSON</t>
  </si>
  <si>
    <t>PER WATER USED</t>
  </si>
  <si>
    <t>7.40 1ST 1000 GALLONS WATER USED 2.00 PER ADD'L 1000</t>
  </si>
  <si>
    <t>BASED ON WATER USAGE</t>
  </si>
  <si>
    <t>NO</t>
  </si>
  <si>
    <t>Angie</t>
  </si>
  <si>
    <t>$1.00 per 100 gallons</t>
  </si>
  <si>
    <t>local farmers, construction companies, Rates $50.00 per 1000 gallons</t>
  </si>
  <si>
    <t>just flat fee charges</t>
  </si>
  <si>
    <t>just flat rate</t>
  </si>
  <si>
    <t>included in garbage rate</t>
  </si>
  <si>
    <t>Mitchellville</t>
  </si>
  <si>
    <t>Rahni Brose</t>
  </si>
  <si>
    <t>rahni.brose@mitchellville.org</t>
  </si>
  <si>
    <t>5+</t>
  </si>
  <si>
    <t>Stockport</t>
  </si>
  <si>
    <t>Haylee Stecker</t>
  </si>
  <si>
    <t>stkpt@netins.net</t>
  </si>
  <si>
    <t xml:space="preserve">$5 per 1,000 </t>
  </si>
  <si>
    <t>Cost of Purchasing Water from Rathbun and maintaining lines and equipment</t>
  </si>
  <si>
    <t xml:space="preserve">2000 (of water usage) </t>
  </si>
  <si>
    <t xml:space="preserve">$2.50 per 1,000 </t>
  </si>
  <si>
    <t>16 / 2,000 then $2.50/1,000 remainder</t>
  </si>
  <si>
    <t>16/ 2,000 or less, then $2.50/ 1,000 remainder</t>
  </si>
  <si>
    <t>Recycling/Garbage services purchased through Waste Management - one monthly flat rate fee charged to all residents of $18.00/ month for BOTH services</t>
  </si>
  <si>
    <t>Agency</t>
  </si>
  <si>
    <t>Cindy VanAntwerp</t>
  </si>
  <si>
    <t>cityofagency@mchsi.com</t>
  </si>
  <si>
    <t>bulk water sales-.25 for 50 gallons</t>
  </si>
  <si>
    <t>9.50- 1st 1,000 gallons then 5.50 -per additional 1000</t>
  </si>
  <si>
    <t>10.60-metered service</t>
  </si>
  <si>
    <t>Bussey</t>
  </si>
  <si>
    <t>Nicole Beary</t>
  </si>
  <si>
    <t>cityofbussey@iowatelecom.net</t>
  </si>
  <si>
    <t>18.36 for 3k gal then 5.67 per 1k gal</t>
  </si>
  <si>
    <t>Zearing</t>
  </si>
  <si>
    <t>Karen Davis</t>
  </si>
  <si>
    <t>zearing@netins.net</t>
  </si>
  <si>
    <t>Original loan amount 2,200,000</t>
  </si>
  <si>
    <t>Original loan 2,200,000</t>
  </si>
  <si>
    <t>flat fee</t>
  </si>
  <si>
    <t>Malcom</t>
  </si>
  <si>
    <t>Kim Kolars</t>
  </si>
  <si>
    <t>cityofmalcom@iowatelecom.net</t>
  </si>
  <si>
    <t>75% of water usage $6.68 minimum</t>
  </si>
  <si>
    <t>75 % of water usage $6.68</t>
  </si>
  <si>
    <t>sewer debt 308,000</t>
  </si>
  <si>
    <t>Our garbage &amp; recycling is combined not a charge for each</t>
  </si>
  <si>
    <t>Sumner</t>
  </si>
  <si>
    <t>Lisa Oberbroeckling</t>
  </si>
  <si>
    <t>cityofsumner@cysumner.com</t>
  </si>
  <si>
    <t>2.86 PER 1,000</t>
  </si>
  <si>
    <t>Springville</t>
  </si>
  <si>
    <t>Mark Bloom</t>
  </si>
  <si>
    <t>markbloom@ci.springville.ia.us</t>
  </si>
  <si>
    <t>We replaced our water meters with remote readers  about $125000 in debt remains</t>
  </si>
  <si>
    <t>we relined our sewers this year and expect rates to raise as the debt payments kick in.</t>
  </si>
  <si>
    <t>we are relining our sewers and placing a new lift station</t>
  </si>
  <si>
    <t xml:space="preserve">note that we charge the same for residential and commercial </t>
  </si>
  <si>
    <t>We have a yard waste site we charge $4.25 a month for
Our garbage rates are $7.50 per month for 2 cans/week
Both of these come out of our water bill.</t>
  </si>
  <si>
    <t>Danette Morgan</t>
  </si>
  <si>
    <t>morganfamily@netins.net</t>
  </si>
  <si>
    <t>$15 for everybody</t>
  </si>
  <si>
    <t>Debra Stantic</t>
  </si>
  <si>
    <t>cityofnewalbin@acegroup.cc</t>
  </si>
  <si>
    <t>$2.85 per 1,000 gallons</t>
  </si>
  <si>
    <t>4,001 to 10,000 gallons $30 plus $2.85 per 1,000 gallons</t>
  </si>
  <si>
    <t>10,001 to 20,000 gallons $$47.10 plus $1.90 per 1,000 gallons</t>
  </si>
  <si>
    <t>20,001 to 40,000 gallons $66.10 plus $1.67 per 1,000 gallons: 40,001 gallons and over, $99.50 plus $1.43 per 1,000 gallons</t>
  </si>
  <si>
    <t>$50 - flat rate</t>
  </si>
  <si>
    <t>We anticipate 2.2 million in debt with a projected new sewer plant</t>
  </si>
  <si>
    <t>$50 flat rate</t>
  </si>
  <si>
    <t>AENEAS DAVID SCHMITZ</t>
  </si>
  <si>
    <t>cityofnichols@gmail.com</t>
  </si>
  <si>
    <t>Cumberland</t>
  </si>
  <si>
    <t>Grace Thomsen</t>
  </si>
  <si>
    <t>citycumb@netins.net</t>
  </si>
  <si>
    <t>Menlo</t>
  </si>
  <si>
    <t>Gwen Blass</t>
  </si>
  <si>
    <t>menloia@netins.net</t>
  </si>
  <si>
    <t>North Liberty</t>
  </si>
  <si>
    <t>Tracey Mulcahey</t>
  </si>
  <si>
    <t>tmulcahey@northlibertyiowa.org</t>
  </si>
  <si>
    <t>approx 25 million</t>
  </si>
  <si>
    <t>30.93 base rate (1,000 gallons) 5.57 each 1,000 gallons after</t>
  </si>
  <si>
    <t>30.93 base (first 1,000) 5.57 each 1,000 after</t>
  </si>
  <si>
    <t>Sally Hall</t>
  </si>
  <si>
    <t>millersburgiowa@hotmail.com</t>
  </si>
  <si>
    <t>.033/1000 gal minimum rate; above minimum .00950/1000 gal</t>
  </si>
  <si>
    <t>The city contracts for residential garbage/recycling service and charges residential customers $10.85 total for both.  Commercial customers are required to contract for their own garbage pickup.</t>
  </si>
  <si>
    <t>Mary Millard</t>
  </si>
  <si>
    <t>cityofrippey@iowatelecom.net</t>
  </si>
  <si>
    <t>Little Rock</t>
  </si>
  <si>
    <t>Shellie Ver Steeg</t>
  </si>
  <si>
    <t>clerkoflr@yahoo.com</t>
  </si>
  <si>
    <t>Fort Atkinson</t>
  </si>
  <si>
    <t>Amie Johansen</t>
  </si>
  <si>
    <t>c.fortatkinson@mchsi.com</t>
  </si>
  <si>
    <t>we bill on our water bill for garbage, but then write a check monthly to them.  They pay us $100/month for doing that</t>
  </si>
  <si>
    <t>Westfield</t>
  </si>
  <si>
    <t>Talia Evenson</t>
  </si>
  <si>
    <t>clerk@westfieldiowa.com</t>
  </si>
  <si>
    <t>amanda held</t>
  </si>
  <si>
    <t>fontanellecity@iowatelecom.net</t>
  </si>
  <si>
    <t>.00931 per gal</t>
  </si>
  <si>
    <t>Rowan</t>
  </si>
  <si>
    <t>Aimee J Miller</t>
  </si>
  <si>
    <t>cityofrowan@gmail.com</t>
  </si>
  <si>
    <t>not measured</t>
  </si>
  <si>
    <t>Not measured</t>
  </si>
  <si>
    <t>Maintenance cost of storm water tiles</t>
  </si>
  <si>
    <t>Lester</t>
  </si>
  <si>
    <t>Dan Gerber</t>
  </si>
  <si>
    <t>dan@drgmech.com</t>
  </si>
  <si>
    <t>2.50 per 1000 gallons</t>
  </si>
  <si>
    <t>cost of service plus capital improvements to be determined</t>
  </si>
  <si>
    <t>2.50 per 1000</t>
  </si>
  <si>
    <t>Cost of service + debt service + capital improvments</t>
  </si>
  <si>
    <t>cost of service + debt Service + capital improvements</t>
  </si>
  <si>
    <t>Doon</t>
  </si>
  <si>
    <t>Kristi Baker</t>
  </si>
  <si>
    <t>rragency@premieronline.net</t>
  </si>
  <si>
    <t>2.25/1000</t>
  </si>
  <si>
    <t>Companies that fill their tanks at the bulk load for spraying, etc.  They are billed the same way.  $33/3,000 minimum plus  42.25/1,000 over.</t>
  </si>
  <si>
    <t>no minimum</t>
  </si>
  <si>
    <t>We don't have city owned garbage service but contract with local garbage service to service our city.</t>
  </si>
  <si>
    <t>Bonnie Basemann</t>
  </si>
  <si>
    <t>marqcity@alpinecom.net</t>
  </si>
  <si>
    <t>8.25 base fee + .00625/gal of water used</t>
  </si>
  <si>
    <t>Avoca</t>
  </si>
  <si>
    <t>Clint Fichter</t>
  </si>
  <si>
    <t>citymanager@cityofavoca.com</t>
  </si>
  <si>
    <t>5.05 per 1,000</t>
  </si>
  <si>
    <t>Rates different in increments of 5,000 gallons above 1,000</t>
  </si>
  <si>
    <t>We don't have users that big</t>
  </si>
  <si>
    <t>O&amp;M</t>
  </si>
  <si>
    <t>Approximately $1.7</t>
  </si>
  <si>
    <t>1.5 million</t>
  </si>
  <si>
    <t>ESU calculation which accounts for impervious surface, parcel size, and use</t>
  </si>
  <si>
    <t>Thank you</t>
  </si>
  <si>
    <t>Walker</t>
  </si>
  <si>
    <t>Connie Helms</t>
  </si>
  <si>
    <t>cityofwalker@iowatelecom.net</t>
  </si>
  <si>
    <t xml:space="preserve">The above numbers are for water and sewer </t>
  </si>
  <si>
    <t>We do not have anyone use this much on a regular basis</t>
  </si>
  <si>
    <t>SRF Loan balance of $643,000.00 as of 6-30-18</t>
  </si>
  <si>
    <t>SRF Loan balance $1,332,000.00 as of 6-30-18</t>
  </si>
  <si>
    <t xml:space="preserve">SRF Loan balance $1,332,000.00 as of 6-30-18 </t>
  </si>
  <si>
    <t>Lime Springs</t>
  </si>
  <si>
    <t>Rhonda Klapperich</t>
  </si>
  <si>
    <t>limearea@windstream.net</t>
  </si>
  <si>
    <t>3.14/1000</t>
  </si>
  <si>
    <t>same for residential and commercial</t>
  </si>
  <si>
    <t>1st 1000 included in base rate-6.21/1000 after</t>
  </si>
  <si>
    <t>we have been following same structure for years...5% increase annually</t>
  </si>
  <si>
    <t>Rock Valley</t>
  </si>
  <si>
    <t>Tina Vande Kamp</t>
  </si>
  <si>
    <t>tina@cityofrockvalley.com</t>
  </si>
  <si>
    <t>Unlimited</t>
  </si>
  <si>
    <t>Zero</t>
  </si>
  <si>
    <t>Afton</t>
  </si>
  <si>
    <t>Toni Landers</t>
  </si>
  <si>
    <t>actyhall@iowatelecom.net</t>
  </si>
  <si>
    <t>N/A-Rural Water</t>
  </si>
  <si>
    <t>$7.50 base rate per month</t>
  </si>
  <si>
    <t>$7.50 base rate/month</t>
  </si>
  <si>
    <t>Panora</t>
  </si>
  <si>
    <t>Lisa Grossman</t>
  </si>
  <si>
    <t>lisagrossman@netins.net</t>
  </si>
  <si>
    <t>$5.25 per 1000 gallons for 100 to 3000 gallons.
$13.65 per 1000 gallons for 3001 to 10000.
$21.00 per 1000 gallons for 10001+.</t>
  </si>
  <si>
    <t>We do not separate out commercial users</t>
  </si>
  <si>
    <t>Cost of treating surface water and paying for nitrate removal</t>
  </si>
  <si>
    <t>Debt is dues to upgrades to plant for nitrate removal-remaining debt is $1,350,000</t>
  </si>
  <si>
    <t>NA</t>
  </si>
  <si>
    <t>$6.06 per 1000 gallons</t>
  </si>
  <si>
    <t>$6.50 per ESU</t>
  </si>
  <si>
    <t>1 ESU is equal to 3,000 sf ft. of impervious property</t>
  </si>
  <si>
    <t>LIZABETH MAURER</t>
  </si>
  <si>
    <t>IOWA DOT AND CIPCO BOTH RECEIVE WATER SERVICE AT 127% OF OUR REGULAR RATE</t>
  </si>
  <si>
    <t>22.22 FOR 2000 TO 9000</t>
  </si>
  <si>
    <t>Melody Larsen</t>
  </si>
  <si>
    <t>grandjct@iowatelecom.net</t>
  </si>
  <si>
    <t>5.00 per 1000 gallons</t>
  </si>
  <si>
    <t>4.23 per gallons of water used</t>
  </si>
  <si>
    <t>4.23 per 1000 gallons of water used</t>
  </si>
  <si>
    <t>5.00 flat rate per household/business per month</t>
  </si>
  <si>
    <t>Durant</t>
  </si>
  <si>
    <t>Deana Cavin</t>
  </si>
  <si>
    <t>dcavin@cityofdurantiowa.com</t>
  </si>
  <si>
    <t>Ackley</t>
  </si>
  <si>
    <t>Malena Dennis</t>
  </si>
  <si>
    <t>waterdept@ackleyiowa.net</t>
  </si>
  <si>
    <t>same as normal water utility rate</t>
  </si>
  <si>
    <t xml:space="preserve">Impervious/pervious footage </t>
  </si>
  <si>
    <t>Gloria Christensen</t>
  </si>
  <si>
    <t>gloriac@ci.humboldt.ia.us</t>
  </si>
  <si>
    <t>8.29/1000 gallons</t>
  </si>
  <si>
    <t>5.00/20.00</t>
  </si>
  <si>
    <t xml:space="preserve">Flat fee based on residential (2.50), commercial (5.00), and industrial (20.00) average size </t>
  </si>
  <si>
    <t>Albion</t>
  </si>
  <si>
    <t>Jody Wallen</t>
  </si>
  <si>
    <t>albioncity@heartofiowa.net</t>
  </si>
  <si>
    <t>Cherokee</t>
  </si>
  <si>
    <t>Sara Lucas</t>
  </si>
  <si>
    <t>cityckech@evertek.net</t>
  </si>
  <si>
    <t>2.48 per 100 cubic foot</t>
  </si>
  <si>
    <t>per 100 cubic foot</t>
  </si>
  <si>
    <t>Amount of water used</t>
  </si>
  <si>
    <t>Based on Water consumption</t>
  </si>
  <si>
    <t>5.03 per 100 cubic foot</t>
  </si>
  <si>
    <t>based on water consumption</t>
  </si>
  <si>
    <t>Based on Water Consumption</t>
  </si>
  <si>
    <t>Based off of water consumption</t>
  </si>
  <si>
    <t>based on water consmuption</t>
  </si>
  <si>
    <t xml:space="preserve">We have a $3.00 charge per water account. </t>
  </si>
  <si>
    <t xml:space="preserve">We contract out our garbage/recycling pick up to a local company. Every account has a monthly charge of $14.50 for garbage/recycle pick up and a $15.25 a month charge for the landfill dumping. </t>
  </si>
  <si>
    <t>Altoona</t>
  </si>
  <si>
    <t>Matt Kray</t>
  </si>
  <si>
    <t>mkray@altoona-iowa.com</t>
  </si>
  <si>
    <t>Des Moines WRA rates</t>
  </si>
  <si>
    <t xml:space="preserve">Des Moines WRA rates </t>
  </si>
  <si>
    <t>1 ERU = 4,000 SQ FT</t>
  </si>
  <si>
    <t xml:space="preserve">4,000 SQUARE FEET OF IMPERVIOUS SURFACE EQUALS ONE EQUIVALENT RESIDENTIAL UNIT. </t>
  </si>
  <si>
    <t>Cheryl A. Smith</t>
  </si>
  <si>
    <t>ainsworth@iowatelecom.net</t>
  </si>
  <si>
    <t xml:space="preserve">.58 per 100 gallons </t>
  </si>
  <si>
    <t>.58 per 100 gallons</t>
  </si>
  <si>
    <t xml:space="preserve">Only on rare occasion to contractors for work in the area, such as DOT Highway work, Alliant Energy for boring gas mains, Railroad for railroad work, etc.  $ 8.00 per 100 gallons. </t>
  </si>
  <si>
    <t>99 gallons</t>
  </si>
  <si>
    <t>.80 cents per 1,000 gallons</t>
  </si>
  <si>
    <t xml:space="preserve">15.24 base rate </t>
  </si>
  <si>
    <t>base rate +.80 cents per 1000 gallons = 15.32 minimum bill on 100 gallons</t>
  </si>
  <si>
    <t>.80 cents per 1000 gallons</t>
  </si>
  <si>
    <t>15.24 base rate</t>
  </si>
  <si>
    <t>base + .80 cents per 1000 gallons   15.32</t>
  </si>
  <si>
    <t>16.50 trash &amp; recycling</t>
  </si>
  <si>
    <t>Nevada</t>
  </si>
  <si>
    <t>Kerin Wright</t>
  </si>
  <si>
    <t>kwright@cityofnevadaiowa.org</t>
  </si>
  <si>
    <t>Water Revenue Bond 7,090,000</t>
  </si>
  <si>
    <t>8,000,000 expansion</t>
  </si>
  <si>
    <t>Potentially Central Iowa Rural Water has the ability to draw water at .0046. They have not begun to take advantage of this option yet.</t>
  </si>
  <si>
    <t>Still working on this number range is 25 to 38 million</t>
  </si>
  <si>
    <t>Dawson</t>
  </si>
  <si>
    <t>Sherry James</t>
  </si>
  <si>
    <t>$5.00 per 1000 gal</t>
  </si>
  <si>
    <t>$5 per 1000 gal</t>
  </si>
  <si>
    <t>Barbara Bazal</t>
  </si>
  <si>
    <t>dbbazal@hughes.net</t>
  </si>
  <si>
    <t>Kaitlin Letsche</t>
  </si>
  <si>
    <t>marcus@midlands.net</t>
  </si>
  <si>
    <t>3.53 per 1,000 gallons</t>
  </si>
  <si>
    <t>Missouri Valley</t>
  </si>
  <si>
    <t>Brenda Osborn</t>
  </si>
  <si>
    <t>The same</t>
  </si>
  <si>
    <t>The sewer is based off the water usage from January - March and it is 80%.  The sewer stays the same all year round</t>
  </si>
  <si>
    <t>same as the other one</t>
  </si>
  <si>
    <t>Batavia</t>
  </si>
  <si>
    <t>Mary Marnholtz</t>
  </si>
  <si>
    <t>bataviacityhall@gmail.com</t>
  </si>
  <si>
    <t>New to the job.  I haven't had this come up.</t>
  </si>
  <si>
    <t xml:space="preserve"> $15/mo. plus $5.00/1000 used over min. 3,000</t>
  </si>
  <si>
    <t>New to job.  This hasn't come come up.</t>
  </si>
  <si>
    <t>Ryan</t>
  </si>
  <si>
    <t>Natalie Tucker</t>
  </si>
  <si>
    <t>city@iowatelecom.net</t>
  </si>
  <si>
    <t>Grinnell</t>
  </si>
  <si>
    <t>Ann Wingerter</t>
  </si>
  <si>
    <t>awingerter@grinnelliowa.gov</t>
  </si>
  <si>
    <t>Tiered - $5.80 per 750 gal for 1,126 - 6,000, $4.66 for 6,001 - 24,750, $3.42 for 24,750+</t>
  </si>
  <si>
    <t>Water tower - unsure of cost at this point</t>
  </si>
  <si>
    <t>$5.93 per 750 gal for 1 - 12,750 gal, 12,750+ $4.28 per 750 gal</t>
  </si>
  <si>
    <t>square footage / 3,250 = equivalent residential unit</t>
  </si>
  <si>
    <t>Equivalent Residential Unit</t>
  </si>
  <si>
    <t>Story City</t>
  </si>
  <si>
    <t>Amy Crabbs</t>
  </si>
  <si>
    <t>scuclerk@iowatelecom.net</t>
  </si>
  <si>
    <t>Cubic Feet: 5,000 gallons = 668.45 cf = $36.12   AND 10,000 gallons = 1336.9 cf = $54.18</t>
  </si>
  <si>
    <t>Cubic Feet: 25,000 gallons = 3342.25 cf = $108.31 AND 200,000 gallons = 26,737.97 cf = $740.01</t>
  </si>
  <si>
    <t>Cubic Feet: 1,000 gallons = 133.69 cf = $12.74</t>
  </si>
  <si>
    <t>Rate is higher and will continue to increase for proposed sewer revenue debt.</t>
  </si>
  <si>
    <t>unknown</t>
  </si>
  <si>
    <t>Same answer as residential</t>
  </si>
  <si>
    <t>Flat Fee: $2.00 for residential and each dwelling unit of a multiple family dwelling; $3.00 commercial; $4.00 industrial/institutional</t>
  </si>
  <si>
    <t>Coulter</t>
  </si>
  <si>
    <t>LaDonna Jorges</t>
  </si>
  <si>
    <t>coultercityhall@yahoo.com</t>
  </si>
  <si>
    <t>$5.00 per 1000 gallons</t>
  </si>
  <si>
    <t>Based on water consumption</t>
  </si>
  <si>
    <t>$4.00 per 1000 gallons</t>
  </si>
  <si>
    <t>2000 gals or less</t>
  </si>
  <si>
    <t>Pleasantville</t>
  </si>
  <si>
    <t>Reed Rachel</t>
  </si>
  <si>
    <t>cityhall@discoverpleasantville.com</t>
  </si>
  <si>
    <t>6.64 per 1,000 gallon</t>
  </si>
  <si>
    <t>We charge 6.64 per 1,000 gal. after the min. 2,000 gal.</t>
  </si>
  <si>
    <t>Marion County Rural Water Minimum 538.34</t>
  </si>
  <si>
    <t>about 50</t>
  </si>
  <si>
    <t>2000 gallon</t>
  </si>
  <si>
    <t>Rates are higher because the city is putting in a new wastewater treatment facility</t>
  </si>
  <si>
    <t>about 45</t>
  </si>
  <si>
    <t>Flat service charge</t>
  </si>
  <si>
    <t>Lisa Nelson</t>
  </si>
  <si>
    <t>cityessex@heartland.net</t>
  </si>
  <si>
    <t>2000 gallons</t>
  </si>
  <si>
    <t>$6.50 per 1000 gallons water</t>
  </si>
  <si>
    <t>Boxholm</t>
  </si>
  <si>
    <t>Lora Lawton</t>
  </si>
  <si>
    <t>loralawton@gmail.com</t>
  </si>
  <si>
    <t>George</t>
  </si>
  <si>
    <t>Laurie Koerselman</t>
  </si>
  <si>
    <t>cityofgeorge@mtcnet.net</t>
  </si>
  <si>
    <t>Flat rate to payback for previous stormwater upgrade project</t>
  </si>
  <si>
    <t>JILL MARIE BEATTY</t>
  </si>
  <si>
    <t>martelle.master@gmail.com</t>
  </si>
  <si>
    <t>20.00-25.00</t>
  </si>
  <si>
    <t>Winterset</t>
  </si>
  <si>
    <t>Julie Worrall</t>
  </si>
  <si>
    <t>jworrall@cwmu.net</t>
  </si>
  <si>
    <t>100 cu ft</t>
  </si>
  <si>
    <t>graduated scale</t>
  </si>
  <si>
    <t>600 cu - $$55.23; 1300 cu ft - $111.74</t>
  </si>
  <si>
    <t>3300 cu ft - $266.49; 26,600 cu ft - $2050.49</t>
  </si>
  <si>
    <t>$6.00 per 100 cu ft</t>
  </si>
  <si>
    <t>per 100 cu ft</t>
  </si>
  <si>
    <t>Rock Rapids Municipal Utilities</t>
  </si>
  <si>
    <t>Karen Parkinson</t>
  </si>
  <si>
    <t>karenp.rrmu@rockrapids.net</t>
  </si>
  <si>
    <t>2.80 per 1000 gallons</t>
  </si>
  <si>
    <t>Rural Water System
minimum charge $11.25 + $1.32 per 1000 gallons used</t>
  </si>
  <si>
    <t>$11.25 (min) + $2.50 per 1000 gallons of water</t>
  </si>
  <si>
    <t>$11.25 (min) + 2.50 per 1000 gallons</t>
  </si>
  <si>
    <t>Kingsley</t>
  </si>
  <si>
    <t>Vicki Sitzmann</t>
  </si>
  <si>
    <t>kingsleyia@wiatel.net</t>
  </si>
  <si>
    <t>1.25 per 1000</t>
  </si>
  <si>
    <t>Shell Rock</t>
  </si>
  <si>
    <t>Marilyn Hardee</t>
  </si>
  <si>
    <t>cityofsr@butler-bremer.com</t>
  </si>
  <si>
    <t>100% + 5.00</t>
  </si>
  <si>
    <t>5.00 sewer lining fee</t>
  </si>
  <si>
    <t>120 % of water charge + 5.00</t>
  </si>
  <si>
    <t>120% + 5.00</t>
  </si>
  <si>
    <t>Marshalltown Water Works</t>
  </si>
  <si>
    <t>Steve Sincox</t>
  </si>
  <si>
    <t>steve@marshalltownwater.com</t>
  </si>
  <si>
    <t>West Burlington</t>
  </si>
  <si>
    <t>Katie Willeford</t>
  </si>
  <si>
    <t>willefordk@westburlington.org</t>
  </si>
  <si>
    <t>$ 7.40/ 1,000 gallons</t>
  </si>
  <si>
    <t>$ 7.40/1,000 gallons</t>
  </si>
  <si>
    <t>$ 9.40/ 1,000 gallons</t>
  </si>
  <si>
    <t>paying off WASTEWATER utility debt; $ 10,985,000</t>
  </si>
  <si>
    <t>$ 9.40/1,00 gallons</t>
  </si>
  <si>
    <t>$ 9.40 (for consumption) plus $ 8.60 connection charge = $ 18.00</t>
  </si>
  <si>
    <t>paying off WASTWATER utility debt: $ 10,985,000</t>
  </si>
  <si>
    <t>Somers</t>
  </si>
  <si>
    <t>Eileen McGuire</t>
  </si>
  <si>
    <t>mcgbkii@yahoo.com</t>
  </si>
  <si>
    <t>4/1000</t>
  </si>
  <si>
    <t>Quasqueton, Buchanan, City</t>
  </si>
  <si>
    <t>Anita Arnold</t>
  </si>
  <si>
    <t>city2@netins.net</t>
  </si>
  <si>
    <t>The City uses Waste Management for garbage and recyling</t>
  </si>
  <si>
    <t>Equivalent of $19.95 for 5,000 gal and $32.85 for 10,000 gal</t>
  </si>
  <si>
    <t>Equivalent of $65.54 for 25,000 gal and $487.41 for 200,000 gal</t>
  </si>
  <si>
    <t>assuming 5/8" meter for 25,000 gal usage and 2" meter for 200,000 gal usage</t>
  </si>
  <si>
    <t>we sell wholesale water to Iowa Regional Utilities Association at the rate of $1.18 per 100 cubic feet</t>
  </si>
  <si>
    <t>equivalent residential unit</t>
  </si>
  <si>
    <t>Lovilia</t>
  </si>
  <si>
    <t>Patti DeGross</t>
  </si>
  <si>
    <t>cityoflovilia@sirisonline.com</t>
  </si>
  <si>
    <t>.71/100 gal</t>
  </si>
  <si>
    <t>Includes the monthly meter fee of $11.26</t>
  </si>
  <si>
    <t>.71/100</t>
  </si>
  <si>
    <t xml:space="preserve">Include the $11.26 meter fee  </t>
  </si>
  <si>
    <t>Outside the City limits are charged $28.13 monthly meter fee and a rate of .71/100 same as inside city limits.   These are all new rates which go into effect September 20th billing.</t>
  </si>
  <si>
    <t>Lagoon renovations as required by DNR.   $1,000,000 +</t>
  </si>
  <si>
    <t>New DNR lagoon regulations $1,000,000 +</t>
  </si>
  <si>
    <t>The new water rates are effective September 20, 2018 billing.</t>
  </si>
  <si>
    <t>Lamoni</t>
  </si>
  <si>
    <t>Valerie Norman</t>
  </si>
  <si>
    <t>valerie.norman@lamoniutilities.com</t>
  </si>
  <si>
    <t>Monthly meter charge $14.00 plus the usage fee</t>
  </si>
  <si>
    <t>$8.8.49</t>
  </si>
  <si>
    <t>Monthly service charge $10.00 plus the usage fee</t>
  </si>
  <si>
    <t>$8.49 same as residential</t>
  </si>
  <si>
    <t>Debbie Preuser</t>
  </si>
  <si>
    <t>stolaf@neitel.net</t>
  </si>
  <si>
    <t>Fruitland</t>
  </si>
  <si>
    <t>Becca Shoppa</t>
  </si>
  <si>
    <t>cityoffruitland@machlink.com</t>
  </si>
  <si>
    <t>SHIRLEY JEAN GILSON</t>
  </si>
  <si>
    <t>nemaha1899@gmail.com</t>
  </si>
  <si>
    <t>Pilot Mound</t>
  </si>
  <si>
    <t>Leah Porter</t>
  </si>
  <si>
    <t>ctypltmd@wccta.net</t>
  </si>
  <si>
    <t>about .004</t>
  </si>
  <si>
    <t xml:space="preserve"> we charge a $1.50 per water and per sewer hook up each month to save for upcoming repairs</t>
  </si>
  <si>
    <t>about .003</t>
  </si>
  <si>
    <t>4000-4999 17.75, 5000-5999 18.50, 6000-6999 19.25, 7-7999 20,</t>
  </si>
  <si>
    <t>if you have water service to your home but it is off we charge 8.25 for sewer</t>
  </si>
  <si>
    <t>and extra $1.50 is put into saving for repairs</t>
  </si>
  <si>
    <t xml:space="preserve"> about .003</t>
  </si>
  <si>
    <t>same as res</t>
  </si>
  <si>
    <t>Larchwood</t>
  </si>
  <si>
    <t>Sandi DeSmet</t>
  </si>
  <si>
    <t>citylarchwood@alliancecom.net</t>
  </si>
  <si>
    <t>Any</t>
  </si>
  <si>
    <t>Just Flat Rate</t>
  </si>
  <si>
    <t>Newhall</t>
  </si>
  <si>
    <t>Keri Touro</t>
  </si>
  <si>
    <t>newhall@southslope.net</t>
  </si>
  <si>
    <t>sewer plant</t>
  </si>
  <si>
    <t>Forest City</t>
  </si>
  <si>
    <t>Becky Thompson</t>
  </si>
  <si>
    <t>utilitybilling@forestcityia.com</t>
  </si>
  <si>
    <t>undetermined at this time</t>
  </si>
  <si>
    <t>residential - per unit; commercial - per meter</t>
  </si>
  <si>
    <t>Henderson</t>
  </si>
  <si>
    <t>Candace Knop, City Clerk</t>
  </si>
  <si>
    <t>henderson.city@gmail.com</t>
  </si>
  <si>
    <t>Flat Rate of 25.00 per month</t>
  </si>
  <si>
    <t>Flat Rate - 25.00 per month</t>
  </si>
  <si>
    <t>We contract with an outside garbage service that provides recycling.</t>
  </si>
  <si>
    <t>Barb Evertsen</t>
  </si>
  <si>
    <t>clemonsclerk@netins.net</t>
  </si>
  <si>
    <t>Wellman</t>
  </si>
  <si>
    <t>Beth VanWinkle</t>
  </si>
  <si>
    <t>clerk@cityofwellman.com</t>
  </si>
  <si>
    <t>Maysville</t>
  </si>
  <si>
    <t>Tess Haas</t>
  </si>
  <si>
    <t>maysvilleclerk@gmail.com</t>
  </si>
  <si>
    <t>6.20 per 1,000 gallons</t>
  </si>
  <si>
    <t>Deloit</t>
  </si>
  <si>
    <t>Connie Mulligan, Clerk</t>
  </si>
  <si>
    <t>cityofdeloit@frontier.com</t>
  </si>
  <si>
    <t>18.00 plus tax</t>
  </si>
  <si>
    <t>3999 gallons</t>
  </si>
  <si>
    <t>None</t>
  </si>
  <si>
    <t>Same</t>
  </si>
  <si>
    <t>No different</t>
  </si>
  <si>
    <t>No minimum</t>
  </si>
  <si>
    <t>Thornton</t>
  </si>
  <si>
    <t>Michelle Duff</t>
  </si>
  <si>
    <t>mduff@thornton-iowa.com</t>
  </si>
  <si>
    <t>3.87/1,000</t>
  </si>
  <si>
    <t>3.42/1,000</t>
  </si>
  <si>
    <t>Polk City</t>
  </si>
  <si>
    <t>Jenny Gibbon</t>
  </si>
  <si>
    <t>jgibbons@polkcityia.gov</t>
  </si>
  <si>
    <t>Centerville</t>
  </si>
  <si>
    <t>Jason Fraser</t>
  </si>
  <si>
    <t>cityadmin@centerville-ia.org</t>
  </si>
  <si>
    <t>240 to 560 cubic feet	.032100 per cubic feet 	460 to 3200 cubic feet	.028088 per cubic feet 	3200 to 5000 cubic feet	.029925 per cubic feet 	5000 to 9000 cubic feet	.023673 per cubic feet 	9000 to 999,999,999 cubic feet	.019260 per cubic feet 	Over 999,999,999 cubic feet	.016451 per cubic feet</t>
  </si>
  <si>
    <t>The base user charge for waste water treatment works is $14.52 per month per user for any usage up to and including 294 cubic feet per month; for any usage over 294 cubic feet per month, there is an additional fee of $3.83 per 134 cubic feet. Each user shall also pay (i) a $3.02 per month maintenance fee for residential use property and a $4.54 per month maintenance fee for commercial use property and (ii) a $20.00 per month surcharge for Iowa Department of Natural Resources (Iowa DNR) mandated sewer system improvements. Users not located within the city limits shall pay an additional one hundred percent monthly surcharge on the sewer usage charges and the sewer surcharge for Iowa DNR mandated sewer system improvements. Starting July 1, 2013, thirty-five percent (35%) of the revenue derived from Local Option Sales and Service Tax (LOSST) in the City of Centerville will be used to reduce the $20.00 surcharge for Iowa DNR mandated sewer system improvements for users within the city limits. An estimated annual reduction shall be determined by the City Clerk based on the estimated LOSST revenue. The reduction shall be $5.00 per user per month for fiscal year 2017- 2018.</t>
  </si>
  <si>
    <t>Luther</t>
  </si>
  <si>
    <t>Deanna Sandegren</t>
  </si>
  <si>
    <t>lutherclerk@gmail.com</t>
  </si>
  <si>
    <t>New London</t>
  </si>
  <si>
    <t>Kasi Howard</t>
  </si>
  <si>
    <t>newloncity@iowatelecom.net</t>
  </si>
  <si>
    <t>ascending in 5000 gallon increments</t>
  </si>
  <si>
    <t>4.5 million</t>
  </si>
  <si>
    <t>Wall Lake</t>
  </si>
  <si>
    <t>Chris Rodman</t>
  </si>
  <si>
    <t>citywl@netins.net</t>
  </si>
  <si>
    <t>11 first 2000, 4 next 6000, 3.25 after that per 1000 galloon</t>
  </si>
  <si>
    <t>Cylinder</t>
  </si>
  <si>
    <t>Kathy Heng</t>
  </si>
  <si>
    <t>cityofcylinder@gmail.com</t>
  </si>
  <si>
    <t>Manly</t>
  </si>
  <si>
    <t>Kari Pate</t>
  </si>
  <si>
    <t>kpate@cityofmanly.net</t>
  </si>
  <si>
    <t>3.00/1000 GAL</t>
  </si>
  <si>
    <t>Rates for outside residents or businesses $20.00 base rate, $.02/gal</t>
  </si>
  <si>
    <t>Wiota</t>
  </si>
  <si>
    <t>Peter Molgaard</t>
  </si>
  <si>
    <t>50 cents per 100 gallons</t>
  </si>
  <si>
    <t>41.73 with tax</t>
  </si>
  <si>
    <t>68.48 with tax</t>
  </si>
  <si>
    <t>We are in the process of doing a water improvement construction and are looking at raising rates to around $52 a month flat charge with 100 gallons at 50 cents overage.</t>
  </si>
  <si>
    <t>Lora</t>
  </si>
  <si>
    <t>randolphcity@outllook.com</t>
  </si>
  <si>
    <t>any</t>
  </si>
  <si>
    <t>set fee</t>
  </si>
  <si>
    <t>Corydon</t>
  </si>
  <si>
    <t>Ann Stevens</t>
  </si>
  <si>
    <t>cityofcorydon@gmail.com</t>
  </si>
  <si>
    <t>7.00 for ea add'l 1,000 gal</t>
  </si>
  <si>
    <t>$7.00 per addl 1,000 gal</t>
  </si>
  <si>
    <t>$8.00 per 1,000 gal</t>
  </si>
  <si>
    <t>2.5 million</t>
  </si>
  <si>
    <t>Deb Light</t>
  </si>
  <si>
    <t>redfield@mchsi.com</t>
  </si>
  <si>
    <t>1.7 million water treatment plant loan</t>
  </si>
  <si>
    <t>paying off sewer lagoon note</t>
  </si>
  <si>
    <t>Panama</t>
  </si>
  <si>
    <t>Mary Ann Wendt</t>
  </si>
  <si>
    <t>cityofpanama@fmctc.com</t>
  </si>
  <si>
    <t>determined by average of three months usage, Jan, Feb, March, then charged same amount rest of year.</t>
  </si>
  <si>
    <t>based on water usage per month</t>
  </si>
  <si>
    <t>based on monthly water usage</t>
  </si>
  <si>
    <t>BRYAN LEE</t>
  </si>
  <si>
    <t>2.00 PER 1000</t>
  </si>
  <si>
    <t>PER QUARTER....NOT MONTHLY</t>
  </si>
  <si>
    <t>FLAT RATE PER HOUSE</t>
  </si>
  <si>
    <t>NOT APPLICABLE</t>
  </si>
  <si>
    <t>CITY DOES NOT OWN SEWER OR GARBAGE.  BOTH ARE A PASS THRU AMOUNT TO OTHER UTILITIES</t>
  </si>
  <si>
    <t>Stanton</t>
  </si>
  <si>
    <t>Marilyn Rubel</t>
  </si>
  <si>
    <t>mkayrubel@yahoo.com</t>
  </si>
  <si>
    <t>$11.00 per thousand</t>
  </si>
  <si>
    <t>They are included with residential</t>
  </si>
  <si>
    <t>Included in above</t>
  </si>
  <si>
    <t>2,000 gal</t>
  </si>
  <si>
    <t>60% of water use</t>
  </si>
  <si>
    <t>$1.85 per customer</t>
  </si>
  <si>
    <t>Ellen Smith City Clerk</t>
  </si>
  <si>
    <t>cityofrake@wctatel.net</t>
  </si>
  <si>
    <t>one charge for water no gallons</t>
  </si>
  <si>
    <t xml:space="preserve">unlimited </t>
  </si>
  <si>
    <t>residents zero    elevators bulk water 3.00 per 1,000 gallons</t>
  </si>
  <si>
    <t>17.50 basic</t>
  </si>
  <si>
    <t xml:space="preserve"> 3.00 per 1,000 gallons elevator</t>
  </si>
  <si>
    <t>everyone is basic rate except elevator for flushing tanks</t>
  </si>
  <si>
    <t>contractors, 3.00 per 1,000</t>
  </si>
  <si>
    <t>flat rate 17.50</t>
  </si>
  <si>
    <t>Johnston</t>
  </si>
  <si>
    <t>Shane Kinsey</t>
  </si>
  <si>
    <t>skinsey@cityofjohnston.com</t>
  </si>
  <si>
    <t>$6.62/1000 Gallons</t>
  </si>
  <si>
    <t>6.62/1,000</t>
  </si>
  <si>
    <t>5.28/1000</t>
  </si>
  <si>
    <t>5.28/1000 gallons</t>
  </si>
  <si>
    <t>5.72 per month availability rate</t>
  </si>
  <si>
    <t>1 ERU per 4,000 of impervious surfaces</t>
  </si>
  <si>
    <t>Nashua</t>
  </si>
  <si>
    <t>BETHANY C HENNINGSEN</t>
  </si>
  <si>
    <t>nashuautilityclerk@gmail.com</t>
  </si>
  <si>
    <t>We bill in cubic feet</t>
  </si>
  <si>
    <t>$11.00 - $20.00</t>
  </si>
  <si>
    <t>West Point</t>
  </si>
  <si>
    <t>Diane Smith</t>
  </si>
  <si>
    <t>cityclerk.westpoint@gmail.com</t>
  </si>
  <si>
    <t>2000 minimum and fee per gallon thereafter</t>
  </si>
  <si>
    <t>Waverly</t>
  </si>
  <si>
    <t>Carla Guyer</t>
  </si>
  <si>
    <t>3509 residential meters</t>
  </si>
  <si>
    <t>First 1,000cf 4.49 per 100cf; Next 4,000cf 3.59 per 100cf; Next 5,000cf 2.92 per 100cf; Over 10,000cf 2.25 per 100cf</t>
  </si>
  <si>
    <t>299 commercial meters</t>
  </si>
  <si>
    <t>5/8-3/4" meters 11.03 per month; 1-1 1/2"meters 13.72 per month; 2"meters 47.86 per month; 3" meters 73.28 per month; 4" meters 124.31 per month; 6" meters 293.98 per month</t>
  </si>
  <si>
    <t>5/8-3/4" meters 245; 1-1 1/2"meters 305; 2"meters 1082; 3" meters 1790; 4" meters 3211; 6" meters 18177</t>
  </si>
  <si>
    <t>5.34 per 100cf</t>
  </si>
  <si>
    <t>1,000 gallons = to 134cf</t>
  </si>
  <si>
    <t>5.34 per 100cf = 13.07 min charge</t>
  </si>
  <si>
    <t>2,226,034 sewer utility debt</t>
  </si>
  <si>
    <t>245 cf</t>
  </si>
  <si>
    <t>1,000 gal= to 134cf</t>
  </si>
  <si>
    <t>Jeanette Beekman</t>
  </si>
  <si>
    <t>cityclerk@frontiernet.net</t>
  </si>
  <si>
    <t>$2.50 per 1000 gallons</t>
  </si>
  <si>
    <t xml:space="preserve">$2.50 per 1000 gallons </t>
  </si>
  <si>
    <t>$2.50 per 1000 gallons used</t>
  </si>
  <si>
    <t>Durango</t>
  </si>
  <si>
    <t>Margaret Schemmel, City Clerk</t>
  </si>
  <si>
    <t>Stanley</t>
  </si>
  <si>
    <t>Karen Morris</t>
  </si>
  <si>
    <t>stanleyclerk@hotmail.com</t>
  </si>
  <si>
    <t>Dale James</t>
  </si>
  <si>
    <t>djamesreasnor@gmail.com</t>
  </si>
  <si>
    <t>2000 gal</t>
  </si>
  <si>
    <t>Town</t>
  </si>
  <si>
    <t>Farragut</t>
  </si>
  <si>
    <t>Becki Sickman</t>
  </si>
  <si>
    <t>cityoffarragut@westianet.net</t>
  </si>
  <si>
    <t>208 active meters</t>
  </si>
  <si>
    <t>1/2 of water use</t>
  </si>
  <si>
    <t>50% of water usage</t>
  </si>
  <si>
    <t>1/2 of water usage</t>
  </si>
  <si>
    <t>Churdan</t>
  </si>
  <si>
    <t>Krystal Kempf</t>
  </si>
  <si>
    <t>citychurdan@wccta.net</t>
  </si>
  <si>
    <t>Sully</t>
  </si>
  <si>
    <t>Barbra</t>
  </si>
  <si>
    <t>sullycty@netins.net</t>
  </si>
  <si>
    <t>Saving for future projects</t>
  </si>
  <si>
    <t>Olin</t>
  </si>
  <si>
    <t>Jean McPherson</t>
  </si>
  <si>
    <t>cityolin@netins.net</t>
  </si>
  <si>
    <t>basic cost</t>
  </si>
  <si>
    <t>Dale Oltmans</t>
  </si>
  <si>
    <t>daleoltmans@midlands.net</t>
  </si>
  <si>
    <t>6.38 per 1,000 gallons</t>
  </si>
  <si>
    <t>6.05 per 1,000 gallons</t>
  </si>
  <si>
    <t>13.00 service charge plus 6.05 per 1,000 gallons</t>
  </si>
  <si>
    <t>13.05 service charge plus 6.05 per 1,000 gallons</t>
  </si>
  <si>
    <t>3.00 per res. unit</t>
  </si>
  <si>
    <t>5.00, 10.00, &amp; 20.00</t>
  </si>
  <si>
    <t>Commercial: 5.00 &amp;lt; 7K Sq ft, 10.00 7k -30k Sq ft, and 20.00&amp;gt;30k Sq ft</t>
  </si>
  <si>
    <t>Council set rates based on what some other communities were charging.</t>
  </si>
  <si>
    <t>12.55 for 65 gallon tote</t>
  </si>
  <si>
    <t>West Bend</t>
  </si>
  <si>
    <t>Lisa Sewell</t>
  </si>
  <si>
    <t>cityofwb@ncn.net</t>
  </si>
  <si>
    <t>Loans were just paid off recently.</t>
  </si>
  <si>
    <t>Loans were just paid off recently</t>
  </si>
  <si>
    <t>Morley</t>
  </si>
  <si>
    <t>Coleen VanAntwerp, City Clerk</t>
  </si>
  <si>
    <t>cityofmorley@netins.net</t>
  </si>
  <si>
    <t>10 cents per 100 gal.</t>
  </si>
  <si>
    <t>21 50</t>
  </si>
  <si>
    <t>25 50</t>
  </si>
  <si>
    <t>1000 gal</t>
  </si>
  <si>
    <t>10 cents per 100 gal</t>
  </si>
  <si>
    <t>only use min</t>
  </si>
  <si>
    <t>Morley contracts for garbage/recycling</t>
  </si>
  <si>
    <t>Steve Kenkel</t>
  </si>
  <si>
    <t>wastewater@harlannet.com</t>
  </si>
  <si>
    <t>Webster City</t>
  </si>
  <si>
    <t>Elizabeth J Pevestorf</t>
  </si>
  <si>
    <t>5.17;4.27;3.07</t>
  </si>
  <si>
    <t>7 units 46.19; 13 units 77.21</t>
  </si>
  <si>
    <t>10.00-200.00</t>
  </si>
  <si>
    <t>5.17; 4.27; 3.07</t>
  </si>
  <si>
    <t>33 units 178.91 ; 267 units 1,085.69</t>
  </si>
  <si>
    <t>20.00 - 220.00</t>
  </si>
  <si>
    <t>Van Wert</t>
  </si>
  <si>
    <t>Jolene Tennent</t>
  </si>
  <si>
    <t>cityhall@grm.net</t>
  </si>
  <si>
    <t>$16.50 charge per month, no matter the useage</t>
  </si>
  <si>
    <t>$16.50 per month</t>
  </si>
  <si>
    <t>City ordinance</t>
  </si>
  <si>
    <t>BECKY LaROCHE</t>
  </si>
  <si>
    <t>becky@cityofriversideiowa.com</t>
  </si>
  <si>
    <t>$6.00/1000 gal</t>
  </si>
  <si>
    <t>$6/1000g $8/1000g over 50,000 gal</t>
  </si>
  <si>
    <t>same</t>
  </si>
  <si>
    <t>$12,000.00 casino</t>
  </si>
  <si>
    <t>6.00/ 1000 gal</t>
  </si>
  <si>
    <t>per water meter</t>
  </si>
  <si>
    <t>Set by Council</t>
  </si>
  <si>
    <t>Jeff Bodenhofer</t>
  </si>
  <si>
    <t>We use cubic feet</t>
  </si>
  <si>
    <t>Cubic Feet 1.) $66.82  2.) $480.93</t>
  </si>
  <si>
    <t>Rate charged based on per C.F of water used</t>
  </si>
  <si>
    <t>300 C.F. of water used</t>
  </si>
  <si>
    <t>Rate charged based on per C.F.of water used.</t>
  </si>
  <si>
    <t>7.00 or 15.00</t>
  </si>
  <si>
    <t>Flat fee 1 for resident., 1 for commercial &amp; 1 for industrial. Based on type of service Residential, Commercial, Industrial rate amount per council request.</t>
  </si>
  <si>
    <t>Jennifer Varellas</t>
  </si>
  <si>
    <t>clerk@heartland.net</t>
  </si>
  <si>
    <t>100 gallon increments</t>
  </si>
  <si>
    <t>per 100 gallon</t>
  </si>
  <si>
    <t xml:space="preserve">No difference is charged </t>
  </si>
  <si>
    <t>increase per 100 gallon</t>
  </si>
  <si>
    <t>New Market</t>
  </si>
  <si>
    <t>Angie Tracy</t>
  </si>
  <si>
    <t>newmarketclerk@hotmail.com</t>
  </si>
  <si>
    <t>varies - use table</t>
  </si>
  <si>
    <t>varies</t>
  </si>
  <si>
    <t>varies by table</t>
  </si>
  <si>
    <t>Teresa Lindstrom</t>
  </si>
  <si>
    <t>teresacityhall@netins.net</t>
  </si>
  <si>
    <t>Our garbage and recycling are billed at a flat rate of $18.50 each month.  We contract this service out.</t>
  </si>
  <si>
    <t>Karen Koppe</t>
  </si>
  <si>
    <t>lettslibrary@iowatelecom.net</t>
  </si>
  <si>
    <t>no water</t>
  </si>
  <si>
    <t>$45.00 flat rate</t>
  </si>
  <si>
    <t>Holy Cross</t>
  </si>
  <si>
    <t>Amy Vonderhaar</t>
  </si>
  <si>
    <t>holycross@yousq.net</t>
  </si>
  <si>
    <t>Garnavillo</t>
  </si>
  <si>
    <t>Melissa Atkinson</t>
  </si>
  <si>
    <t>garnavillo@gmail.com</t>
  </si>
  <si>
    <t>Per gallon</t>
  </si>
  <si>
    <t>per gallon</t>
  </si>
  <si>
    <t>per property</t>
  </si>
  <si>
    <t>Hopkinton</t>
  </si>
  <si>
    <t>Sarah Helle</t>
  </si>
  <si>
    <t>cityhopk@iowatelecom.net</t>
  </si>
  <si>
    <t>Thomas Clements</t>
  </si>
  <si>
    <t>middletowncityhall@mchsi.com</t>
  </si>
  <si>
    <t>3000 Gal</t>
  </si>
  <si>
    <t>$545,369.29 as of May 31, 2018</t>
  </si>
  <si>
    <t>Water usage = wastewater charge</t>
  </si>
  <si>
    <t>Water Usage and wastewater are charged equally</t>
  </si>
  <si>
    <t>Lauren Manternach</t>
  </si>
  <si>
    <t>clerksoffice@yousq.net</t>
  </si>
  <si>
    <t xml:space="preserve">wastewater is only charged a flat rate, there is no additional charge for gallons used </t>
  </si>
  <si>
    <t>this is charged at a flat rate, there is no additional charge for gallons used</t>
  </si>
  <si>
    <t>Mason City</t>
  </si>
  <si>
    <t>Kevin Jacobson</t>
  </si>
  <si>
    <t>kjacobson@masocnity.net</t>
  </si>
  <si>
    <t>26.79 for 700 cubic ft and 48.02 for 1300 cubic ft</t>
  </si>
  <si>
    <t>included with residential</t>
  </si>
  <si>
    <t>3300 cubic ft is 109.88 and 267 cubic ft is $267.81</t>
  </si>
  <si>
    <t>Update to water treatmetn plant-debt retired in 2023</t>
  </si>
  <si>
    <t>200 cubic ft</t>
  </si>
  <si>
    <t>2.37 per 100 cubic ft</t>
  </si>
  <si>
    <t>4.74 for 200 cubic ft</t>
  </si>
  <si>
    <t>type of service</t>
  </si>
  <si>
    <t>Treynor</t>
  </si>
  <si>
    <t xml:space="preserve">Kelly </t>
  </si>
  <si>
    <t>cityhall@cityoftreynor.com</t>
  </si>
  <si>
    <t>4.50/1000gallons</t>
  </si>
  <si>
    <t xml:space="preserve">a large user City would create a bulk rate </t>
  </si>
  <si>
    <t>Basic Cost of service including debt of 740K</t>
  </si>
  <si>
    <t>2/1000 2K-4K gallons, 2.50 4k-8k gallons, 3/1000 over 8K gallons</t>
  </si>
  <si>
    <t>5K gallons water usage = 23.50 sewer</t>
  </si>
  <si>
    <t>2/1000 2K-4K gallons, 2.50 4k-8K, 3/1000 over 8K</t>
  </si>
  <si>
    <t>5000 gallons water usage = 23.50</t>
  </si>
  <si>
    <t>included in garbage bill .25 per month</t>
  </si>
  <si>
    <t>KAREN CHRISTNER</t>
  </si>
  <si>
    <t>kchristner@cityofkalona.org</t>
  </si>
  <si>
    <t>$11.30 flat fee + $2.65 per 1,000 gallons</t>
  </si>
  <si>
    <t>anyone outside city limits is charged $5.30 per 1,000 gallons</t>
  </si>
  <si>
    <t>based on water useage</t>
  </si>
  <si>
    <t>$12.10 flat fee + $3.00 per 1,000 gallons</t>
  </si>
  <si>
    <t>based on useage</t>
  </si>
  <si>
    <t>creating a fund to build reserve for future projects</t>
  </si>
  <si>
    <t>Elkhart</t>
  </si>
  <si>
    <t>Kyle Michel</t>
  </si>
  <si>
    <t>cityofelkhart@huxcomm.net</t>
  </si>
  <si>
    <t>3.35 per thousand gallons</t>
  </si>
  <si>
    <t>10.30 plus an additional $14 in infrastructure improvement charges</t>
  </si>
  <si>
    <t xml:space="preserve">3.61 per thousand after 3000 gallons minimum </t>
  </si>
  <si>
    <t>We have WWTF Cap Improvement charges on sewer that are currently an additional $14, will go to $20 in July 2019</t>
  </si>
  <si>
    <t>10.30 plus $14 in Cap Improvment charges</t>
  </si>
  <si>
    <t xml:space="preserve">same as residential </t>
  </si>
  <si>
    <t>Flat rates</t>
  </si>
  <si>
    <t xml:space="preserve">land use </t>
  </si>
  <si>
    <t>Davis City</t>
  </si>
  <si>
    <t>Royal Johnson</t>
  </si>
  <si>
    <t>daviscty@grm.net</t>
  </si>
  <si>
    <t>$6.25 per 1,000 over</t>
  </si>
  <si>
    <t>no customers at this usage</t>
  </si>
  <si>
    <t>2,000 water usage</t>
  </si>
  <si>
    <t>$6.00 per 1,000 over</t>
  </si>
  <si>
    <t>wastewater debt, not water</t>
  </si>
  <si>
    <t>2,000 gallons water usage</t>
  </si>
  <si>
    <t>6.00 per 1,000 over</t>
  </si>
  <si>
    <t>city is paying off SEWER debt</t>
  </si>
  <si>
    <t>Hinton</t>
  </si>
  <si>
    <t>Gerry Judd</t>
  </si>
  <si>
    <t>cityclrk@mtcnet.net</t>
  </si>
  <si>
    <t>2.50 PER THOUSAND</t>
  </si>
  <si>
    <t>Salix</t>
  </si>
  <si>
    <t>Kathy Brouillette</t>
  </si>
  <si>
    <t>salixiowa@longlines.com</t>
  </si>
  <si>
    <t>63..50</t>
  </si>
  <si>
    <t>New water tower in 2015.  Debt owed is $650,000</t>
  </si>
  <si>
    <t>$7 monthly fee plus $2.85 per 1000 gallons of water used</t>
  </si>
  <si>
    <t>Minimum $7 is to help cover loan costs.  $93,000 left to be paid for lift station project.</t>
  </si>
  <si>
    <t>same as res.  $7 monthly fee + $2.85 per 1000 gallons of water.</t>
  </si>
  <si>
    <t>Paying off $93,000 lift station project.</t>
  </si>
  <si>
    <t>Coggon</t>
  </si>
  <si>
    <t>Brenda Quandt</t>
  </si>
  <si>
    <t>brendaquandt1@gmail.com</t>
  </si>
  <si>
    <t>2.50 meter charge</t>
  </si>
  <si>
    <t>Rural - $25.00 flat plus $2.50 per 1000.  We only have one rural user.</t>
  </si>
  <si>
    <t>In the process of building a new wastewater treatment plant - current estimate $2,971,000</t>
  </si>
  <si>
    <t>West Okoboji</t>
  </si>
  <si>
    <t>Lissa Ballis</t>
  </si>
  <si>
    <t>wocity@mediacombb.net</t>
  </si>
  <si>
    <t xml:space="preserve">5.76/1000 </t>
  </si>
  <si>
    <t>Bill qtrly min 12000 gal at 131.00 over 5.76/1000</t>
  </si>
  <si>
    <t>5.76/1000</t>
  </si>
  <si>
    <t>water main upgrade needed in the future not sure at this point how much debt it will be</t>
  </si>
  <si>
    <t>included in garbage</t>
  </si>
  <si>
    <t>Guttenberg</t>
  </si>
  <si>
    <t>Jamie Blume</t>
  </si>
  <si>
    <t>gboffice@alpinecom.net</t>
  </si>
  <si>
    <t>Wastewater is billed based on the gallons of water consumed - gallon for gallon</t>
  </si>
  <si>
    <t>Wastewater is billed based on water usage - gallon for gallon</t>
  </si>
  <si>
    <t>one charge per active electric meter</t>
  </si>
  <si>
    <t>Long Grove</t>
  </si>
  <si>
    <t>Rosina Boddicker</t>
  </si>
  <si>
    <t>clerk@longgroveia.org</t>
  </si>
  <si>
    <t>Anita Brandt</t>
  </si>
  <si>
    <t>galvacty@schallertel.net</t>
  </si>
  <si>
    <t>$9 per thousand gallons</t>
  </si>
  <si>
    <t>Our sewer rate is not based on water consumption</t>
  </si>
  <si>
    <t>Dunlap</t>
  </si>
  <si>
    <t xml:space="preserve">Meredith </t>
  </si>
  <si>
    <t>dunlapia@loganet.net</t>
  </si>
  <si>
    <t xml:space="preserve">3.13 per thousand gallons </t>
  </si>
  <si>
    <t>3.13 per thousand gallons</t>
  </si>
  <si>
    <t>15001 gallons and up is $2.64 per thousand gallons</t>
  </si>
  <si>
    <t>$2.64 per thousand gallon</t>
  </si>
  <si>
    <t>$6.29 for minimum bill but it is 75% of the water the usage</t>
  </si>
  <si>
    <t>Spillville</t>
  </si>
  <si>
    <t>Joane Kulish</t>
  </si>
  <si>
    <t>jkulish7@gmail.com</t>
  </si>
  <si>
    <t>Lake View</t>
  </si>
  <si>
    <t>Scott Peterson</t>
  </si>
  <si>
    <t>scott@lakeviewlifestyle.com</t>
  </si>
  <si>
    <t>4.48 / 1,000 gallons</t>
  </si>
  <si>
    <t>Norma Rath</t>
  </si>
  <si>
    <t>cityclerk@midlands.net</t>
  </si>
  <si>
    <t>3000 gal.</t>
  </si>
  <si>
    <t>3.00 per 1000 gal</t>
  </si>
  <si>
    <t>Complete new water infrastructure in 2019  Cost will be a million+dollars Rates may go higher</t>
  </si>
  <si>
    <t>N/A  We purchase water from Osceola County Rural Water</t>
  </si>
  <si>
    <t>12 a month</t>
  </si>
  <si>
    <t>any amount</t>
  </si>
  <si>
    <t>12 per month    same for residential &amp; commercial</t>
  </si>
  <si>
    <t>don't use units</t>
  </si>
  <si>
    <t>12 per month</t>
  </si>
  <si>
    <t>Garbage pickup/recycling is contracted through Town &amp; Country
Residential &amp; commercial pay $12 a month</t>
  </si>
  <si>
    <t>Lohrville</t>
  </si>
  <si>
    <t>Kris Kavanaugh</t>
  </si>
  <si>
    <t>cityoflohrville@windstream.net</t>
  </si>
  <si>
    <t>3 million sewer project completed 2016</t>
  </si>
  <si>
    <t>DENISE L HOY</t>
  </si>
  <si>
    <t>cityadmin@elyiowa.com</t>
  </si>
  <si>
    <t>1.40; 1.86; 2.78</t>
  </si>
  <si>
    <t>1.92;3.53;4.55</t>
  </si>
  <si>
    <t>water usage per gallons</t>
  </si>
  <si>
    <t>$18 but includes garbage</t>
  </si>
  <si>
    <t>I didn't fill out the Commercial portion as the rates are the same as residential</t>
  </si>
  <si>
    <t>Diana Gates</t>
  </si>
  <si>
    <t>knappser@netins.net</t>
  </si>
  <si>
    <t>No City Water Provided</t>
  </si>
  <si>
    <t xml:space="preserve">No Site Metering System  </t>
  </si>
  <si>
    <t xml:space="preserve">City of Aurora only has Wastewater billing for its citizens &amp; Businesses rate is set at 30.62 per month (plus tax for businesses) There is no current way for city to measure the usage </t>
  </si>
  <si>
    <t>Templeton</t>
  </si>
  <si>
    <t>Rhonda Schwaller</t>
  </si>
  <si>
    <t>citytemp@netins.net</t>
  </si>
  <si>
    <t>Winthrop</t>
  </si>
  <si>
    <t>Mary Ryan</t>
  </si>
  <si>
    <t>cityofwinthrop@live.com</t>
  </si>
  <si>
    <t>1.2 million sewer project upgrade</t>
  </si>
  <si>
    <t>1.2 million sewer upgrade</t>
  </si>
  <si>
    <t>combined with garbage $18.00 per month</t>
  </si>
  <si>
    <t>Nora Springs</t>
  </si>
  <si>
    <t>Deb Gaul</t>
  </si>
  <si>
    <t>nscityhall@myomnitel.com</t>
  </si>
  <si>
    <t>$4.98/1,000 gallons</t>
  </si>
  <si>
    <t>Breda</t>
  </si>
  <si>
    <t>Nancy A. Janssen</t>
  </si>
  <si>
    <t>citbreda@westianet.net</t>
  </si>
  <si>
    <t>Lakota</t>
  </si>
  <si>
    <t>Pamela Robb</t>
  </si>
  <si>
    <t>clerk@cityoflakota.org</t>
  </si>
  <si>
    <t>Bulk Water Rate is currently $10 per 1000 gallons for construction companies</t>
  </si>
  <si>
    <t>Our population is approx. 300</t>
  </si>
  <si>
    <t>Decorah</t>
  </si>
  <si>
    <t>Deb Hagensick</t>
  </si>
  <si>
    <t>hagensick@decorahia.org</t>
  </si>
  <si>
    <t>21.10/quarter</t>
  </si>
  <si>
    <t>2.37/per hundred cubic foot</t>
  </si>
  <si>
    <t>5,000   costs 25.08   10,000 costs  34.47</t>
  </si>
  <si>
    <t>25,000 cubic feet costs  97.58     200,000 costs 392.20</t>
  </si>
  <si>
    <t>9.00/quarter</t>
  </si>
  <si>
    <t>15/30/60 a quarter depending on property size</t>
  </si>
  <si>
    <t>Graettinger</t>
  </si>
  <si>
    <t>SANDRA HENDERSON</t>
  </si>
  <si>
    <t>graettinger1893@rvtc.net</t>
  </si>
  <si>
    <t xml:space="preserve">3.50
</t>
  </si>
  <si>
    <t>1.3 million</t>
  </si>
  <si>
    <t>1.3 Million project</t>
  </si>
  <si>
    <t>Carol Liston</t>
  </si>
  <si>
    <t>cityofireton@mtcnet.net</t>
  </si>
  <si>
    <t>13.50/1000</t>
  </si>
  <si>
    <t>.0135/1st 1000  .00575/6999 .0032/999999999999999</t>
  </si>
  <si>
    <t>use rural water and rate was set to not increase for along time</t>
  </si>
  <si>
    <t>flat</t>
  </si>
  <si>
    <t>Set to not increase for a long time</t>
  </si>
  <si>
    <t>Maxwell</t>
  </si>
  <si>
    <t>Deb Hayes</t>
  </si>
  <si>
    <t>cityofmaxwell@hotmail.com</t>
  </si>
  <si>
    <t>Perry</t>
  </si>
  <si>
    <t>Paula Rychnovsky</t>
  </si>
  <si>
    <t>paula.rychnovsky@perryia.org</t>
  </si>
  <si>
    <t>Ruthven</t>
  </si>
  <si>
    <t>Margaret Tatman</t>
  </si>
  <si>
    <t>cityofruthven@ruthventel.com</t>
  </si>
  <si>
    <t>same rates at residential</t>
  </si>
  <si>
    <t>Melvin</t>
  </si>
  <si>
    <t>Jennifer</t>
  </si>
  <si>
    <t>cityofmelvin@iowatelecom.net</t>
  </si>
  <si>
    <t>Emmetsburg Municipal Utilities</t>
  </si>
  <si>
    <t>Lisa Gappa</t>
  </si>
  <si>
    <t>emulisag@ncn.net</t>
  </si>
  <si>
    <t>$3.28 per 1000 gallons</t>
  </si>
  <si>
    <t>$10.70-$63.00 Depending on size of meter</t>
  </si>
  <si>
    <t>92.70 based on 5/8" meter</t>
  </si>
  <si>
    <t>656.00 based on 5/8" meter</t>
  </si>
  <si>
    <t>over 600,000 is 1.90 per 1000 gallons</t>
  </si>
  <si>
    <t>We charge an additional $5 per month water and a $5 per month sewer debt service fee for future infastructure.</t>
  </si>
  <si>
    <t>based on customers water useage so 999 gallons of water</t>
  </si>
  <si>
    <t>$3.37 per 1000 gallons of water used</t>
  </si>
  <si>
    <t>3.37 per 1000 gallons of water used</t>
  </si>
  <si>
    <t>$5 monthley sewer service fee for future infastructure .</t>
  </si>
  <si>
    <t xml:space="preserve">999 gallons of water </t>
  </si>
  <si>
    <t>$5 sewer debt fee charged per month for future infastructure.</t>
  </si>
  <si>
    <t>$13.75 over age 65 $10 per month</t>
  </si>
  <si>
    <t>I gave you our current rates.  Water rates will increase July 1, 2018 3.5%</t>
  </si>
  <si>
    <t>Luana</t>
  </si>
  <si>
    <t>Tammy Humble</t>
  </si>
  <si>
    <t>cityofluana@gmail.com</t>
  </si>
  <si>
    <t>Dawn Minard</t>
  </si>
  <si>
    <t>townofharper@live.com</t>
  </si>
  <si>
    <t>.29 per 100 gals</t>
  </si>
  <si>
    <t>over 10,000 gals rate is 0.005 per gal after min. 2000 gals billed</t>
  </si>
  <si>
    <t>0.29 per 100 gals</t>
  </si>
  <si>
    <t>over 10,000 billed at 0.005 per gal or 0.50 per hundred after min. 2000</t>
  </si>
  <si>
    <t>this is how was set up when I took over</t>
  </si>
  <si>
    <t>base amount, flat rate</t>
  </si>
  <si>
    <t>in above cost</t>
  </si>
  <si>
    <t>MELANIE VERMILLION</t>
  </si>
  <si>
    <t>1000 GALLONS</t>
  </si>
  <si>
    <t>$6.15 PER THOUSAND</t>
  </si>
  <si>
    <t>Rate is higher because the city is paying off water utility debt. How much debt?,Other</t>
  </si>
  <si>
    <t>Maint. on water lines, water tower etc.</t>
  </si>
  <si>
    <t>2.75 per thousand</t>
  </si>
  <si>
    <t>maint and repairs of sewer lines and expenses of treatment plant</t>
  </si>
  <si>
    <t>2.75 per 1000 gallons</t>
  </si>
  <si>
    <t>22.00 garbage/recycle</t>
  </si>
  <si>
    <t>Springbrook</t>
  </si>
  <si>
    <t>Julia Boop</t>
  </si>
  <si>
    <t>donnys_mom_1@yahoo.com</t>
  </si>
  <si>
    <t>1/1000</t>
  </si>
  <si>
    <t>ulimited</t>
  </si>
  <si>
    <t>Lakeside</t>
  </si>
  <si>
    <t>Jackie Stief</t>
  </si>
  <si>
    <t>lakesideiowa@siouxland.com</t>
  </si>
  <si>
    <t>Laura Jahn</t>
  </si>
  <si>
    <t>citymnla@fmctc.com</t>
  </si>
  <si>
    <t>thousand gallons</t>
  </si>
  <si>
    <t>1-2 Thousand is $4.00then $8.00 per thousand for  each thousand after</t>
  </si>
  <si>
    <t>Thousand gal</t>
  </si>
  <si>
    <t>1-2 Thousand gal  is $4.00 then $8.00 per thousand gal for  each thousand after</t>
  </si>
  <si>
    <t>per thousand gallons</t>
  </si>
  <si>
    <t xml:space="preserve">$2.00 per Thousand for all </t>
  </si>
  <si>
    <t>per 1000 gal</t>
  </si>
  <si>
    <t>Kevin Kirchner</t>
  </si>
  <si>
    <t>k.kirchner@cedar-rapids.org</t>
  </si>
  <si>
    <t>CCF Hundred Cubic Feet</t>
  </si>
  <si>
    <t>Other Structure 7 CCF  = $26.16, 13 CCF = $38.39</t>
  </si>
  <si>
    <t>Varies based on meter size</t>
  </si>
  <si>
    <t>Four Step Declining Rate Block</t>
  </si>
  <si>
    <t>CCF's (Minimum based on meter size) 0-250 CCF's ($2.0388, 251-1,000 $1.9310, 1,001-10,000 $1.7390, &amp;gt;10,000 $1.0015)</t>
  </si>
  <si>
    <t>In City customer, same rates.  Various 28E agreements with the same rate schedules unless outside of city and then a 50% upcharge applies to the volumetric rate schedule.</t>
  </si>
  <si>
    <t>2 CCF's</t>
  </si>
  <si>
    <t>Minimum monthly rate of $14.59 plus $2.1022 per CCF used over 2 CCF's/</t>
  </si>
  <si>
    <t>Varies</t>
  </si>
  <si>
    <t>$2.1022 per CCF</t>
  </si>
  <si>
    <t>Minimum charge of $14.59 plus $2.1022 per CCF on usage over 2 CCF.</t>
  </si>
  <si>
    <t>ERU (Equivalent Residential Unit</t>
  </si>
  <si>
    <t>Impervious Surface Area and Equivalent Residential Unit calculation</t>
  </si>
  <si>
    <t>Bode</t>
  </si>
  <si>
    <t>Becky Struthers</t>
  </si>
  <si>
    <t>bodecity@trvnet.net</t>
  </si>
  <si>
    <t>2.00 per thousand after</t>
  </si>
  <si>
    <t>1,000 gallon increments</t>
  </si>
  <si>
    <t>1000 gallons</t>
  </si>
  <si>
    <t>2.00 per 1,000</t>
  </si>
  <si>
    <t>billed on 1,000 gallon increments</t>
  </si>
  <si>
    <t>DARCY RADLOFF</t>
  </si>
  <si>
    <t>postcityclerk@neitel.net</t>
  </si>
  <si>
    <t>5.6 million</t>
  </si>
  <si>
    <t>residental commercial property</t>
  </si>
  <si>
    <t>Susan Potratz</t>
  </si>
  <si>
    <t>nasusp@netins.net</t>
  </si>
  <si>
    <t>7.75/1,000</t>
  </si>
  <si>
    <t>Minimum of 24.75 for basic service + 12.75 for Debt</t>
  </si>
  <si>
    <t>1.50/1,000</t>
  </si>
  <si>
    <t>1,208,100 New WW Treatment System in 2013</t>
  </si>
  <si>
    <t>1.50/1000</t>
  </si>
  <si>
    <t>1,208,100 New WW System-2013</t>
  </si>
  <si>
    <t>All rates for residential and commercial are the same for both water and sewer.  Our commercial accounts are very small businesses.</t>
  </si>
  <si>
    <t xml:space="preserve">Marilyn Gorden </t>
  </si>
  <si>
    <t>Hubbard</t>
  </si>
  <si>
    <t>Cheri Boelman</t>
  </si>
  <si>
    <t>cityhub@netins.net</t>
  </si>
  <si>
    <t>19,015..00</t>
  </si>
  <si>
    <t>Judith Witte</t>
  </si>
  <si>
    <t>cityofswaledale@frontiernet.net</t>
  </si>
  <si>
    <t>.0035 (.35 per 100 gal.)</t>
  </si>
  <si>
    <t>.0035 (.35 per 100 gal)</t>
  </si>
  <si>
    <t>.00850 (8.50 per 1000 gal)</t>
  </si>
  <si>
    <t xml:space="preserve">23.50 for first 3,000 gal.  Additional 8.50 per 1000 gal </t>
  </si>
  <si>
    <t>.0085 (8.50 per 1000 gal)</t>
  </si>
  <si>
    <t>23.50 for first 3000 gal; then 8.50 for each additional 1000 gal.</t>
  </si>
  <si>
    <t>Garbage &amp; recycling included together</t>
  </si>
  <si>
    <t>Harlan Bisbee</t>
  </si>
  <si>
    <t>hbisbee@bisbeetax.biz</t>
  </si>
  <si>
    <t>bill quarterly.  $95.00 for first 3000 gallons then $5.50 per 1000 gallons</t>
  </si>
  <si>
    <t>bill quarterly. $95.00 for first 3000 gallons then $5.50 per 1000 gallons</t>
  </si>
  <si>
    <t>bill quarterly.  $65.00 for first 3000 gallons then $5.50 per 1000 gallons</t>
  </si>
  <si>
    <t>ATALISSA</t>
  </si>
  <si>
    <t>CONNIE BLACK</t>
  </si>
  <si>
    <t>atalissacity@yahoo.com</t>
  </si>
  <si>
    <t>6.21 per 1000 gal</t>
  </si>
  <si>
    <t>no commercial is close to that threshold</t>
  </si>
  <si>
    <t>rate is higher to put in reserve for improvements</t>
  </si>
  <si>
    <t>rate is higher to put in reserve for improvements and necessary upgrades</t>
  </si>
  <si>
    <t>reserve for improvements</t>
  </si>
  <si>
    <t>PAULA HARVEY</t>
  </si>
  <si>
    <t>cityoflamont@windstream.net</t>
  </si>
  <si>
    <t>3.68 per 1000</t>
  </si>
  <si>
    <t>1.66 per 1000</t>
  </si>
  <si>
    <t>$10.00 per month per customer for Sewer Rehab Fee</t>
  </si>
  <si>
    <t>ERU</t>
  </si>
  <si>
    <t>Equivalent Residential Unit (ERU) System</t>
  </si>
  <si>
    <t>Elberon</t>
  </si>
  <si>
    <t>Laurie McMains</t>
  </si>
  <si>
    <t>elberon_ia@netins.net</t>
  </si>
  <si>
    <t xml:space="preserve">.55 per 100 gallons </t>
  </si>
  <si>
    <t>We do not have customers at those thresholds</t>
  </si>
  <si>
    <t xml:space="preserve">set rate </t>
  </si>
  <si>
    <t xml:space="preserve">one rate </t>
  </si>
  <si>
    <t>set rate of 15.00</t>
  </si>
  <si>
    <t xml:space="preserve">15.00 set rate </t>
  </si>
  <si>
    <t>Moville</t>
  </si>
  <si>
    <t>Megan</t>
  </si>
  <si>
    <t>deputyclerk@wiatel.net</t>
  </si>
  <si>
    <t>$3.25 for every gallon over 1,000</t>
  </si>
  <si>
    <t>3.25 for the next 1,000 after the first 1,000 gal</t>
  </si>
  <si>
    <t xml:space="preserve">0 - 10,000 sq feet				 $1.50 		 $1.50 	 per month  10,001 - 20,000				 $2.00 		 $2.00 	 per month  20,001 - 40,000				 $3.00 		 $3.00 	 per month  40,001 - 80,000				 $4.00 		 $4.00 	 per month  80,000 and up				 $5.00 		 $5.00 	 per month </t>
  </si>
  <si>
    <t>LORI PICKART</t>
  </si>
  <si>
    <t>lori@cityofrobins.org</t>
  </si>
  <si>
    <t>Cascade</t>
  </si>
  <si>
    <t>Shontele Orr</t>
  </si>
  <si>
    <t>cmuoffice@netins.net</t>
  </si>
  <si>
    <t>2.42/1000 gallons</t>
  </si>
  <si>
    <t>11.83/1000 gallons</t>
  </si>
  <si>
    <t>Rate is higher because City is paying off new sewer plant debt.  Debt is: 8.6 Million</t>
  </si>
  <si>
    <t>Higher due to paying off 8.3 million dollar debt for new sewer plant</t>
  </si>
  <si>
    <t>Garbage fees are 7.50 for Residential - service is outsourced</t>
  </si>
  <si>
    <t>Donna Lubben</t>
  </si>
  <si>
    <t>cdbillck@gmtel.net</t>
  </si>
  <si>
    <t>depends on usuage</t>
  </si>
  <si>
    <t>more than 10,000 gal. $3.47 per thousand</t>
  </si>
  <si>
    <t>depend on usuage</t>
  </si>
  <si>
    <t>over 200,000 gallons  $3.47 per thousand gallons</t>
  </si>
  <si>
    <t>per address</t>
  </si>
  <si>
    <t>based on a flat fee</t>
  </si>
  <si>
    <t>Farnhamville</t>
  </si>
  <si>
    <t>Emily Bendickson</t>
  </si>
  <si>
    <t>cityclerk@wccta.net</t>
  </si>
  <si>
    <t>0-10,000-$5.00 per thousand</t>
  </si>
  <si>
    <t>$5.00 per thousand</t>
  </si>
  <si>
    <t>next 10,000 gallons $4.50 per thousand</t>
  </si>
  <si>
    <t>0-10,000 $5.00 per thousand</t>
  </si>
  <si>
    <t>all over 20,000 gallons $3.50 per thousand</t>
  </si>
  <si>
    <t>3,000 gallons</t>
  </si>
  <si>
    <t>over 3,000 @$5.00 per 1,000 gallons</t>
  </si>
  <si>
    <t>First 3,000 gallons or lesser @$15.00. all over 3,000 gal per month @$5.00 per 1,000 gallons</t>
  </si>
  <si>
    <t>$5.00 per 1,000 gallons</t>
  </si>
  <si>
    <t>recycling/garbage $15.00  per month</t>
  </si>
  <si>
    <t>LouAnn Neuroth</t>
  </si>
  <si>
    <t>luverne.cityhall@gmail.com</t>
  </si>
  <si>
    <t>1.65 per 1,000</t>
  </si>
  <si>
    <t>Beverly Conrad</t>
  </si>
  <si>
    <t>bconrad@waylandiowa.com</t>
  </si>
  <si>
    <t>6.90/1000 gallons</t>
  </si>
  <si>
    <t>$12 set fee plus 6.90 per 1000 gallons water usage</t>
  </si>
  <si>
    <t>monthly set fee</t>
  </si>
  <si>
    <t>6.90 per 1000 gallons</t>
  </si>
  <si>
    <t>2.60 per 1000 gallons water usage</t>
  </si>
  <si>
    <t xml:space="preserve">10.70 plus 2.60 per 1000 gallons water usage </t>
  </si>
  <si>
    <t>59000 left</t>
  </si>
  <si>
    <t>2.60 /1000 gal water usage</t>
  </si>
  <si>
    <t>2.60/1000 gallons water usage</t>
  </si>
  <si>
    <t>10.70 set fee plus 2.60/100 gallons water usage</t>
  </si>
  <si>
    <t xml:space="preserve">we do not have an average commercial sewer customer - lots of turkey farms, ag centers and large businesses like nursing homes and school.  </t>
  </si>
  <si>
    <t>Deb Minar</t>
  </si>
  <si>
    <t>cityhall@netins.net</t>
  </si>
  <si>
    <t>we use cubic feet but I did the calculations to gallons</t>
  </si>
  <si>
    <t>.05 per cubic foot</t>
  </si>
  <si>
    <t>I converted gallons to cubic foot and got this amount</t>
  </si>
  <si>
    <t>we also have a basic charge of $2.50 on each account that goes toward paying off the GO bond for the water tower</t>
  </si>
  <si>
    <t>'= 100% of water billed</t>
  </si>
  <si>
    <t>I converted the gallons to cubic feet</t>
  </si>
  <si>
    <t xml:space="preserve">we also have a $6.50 project fee on each account for paying off SRL </t>
  </si>
  <si>
    <t>we also collect a $6.50 per account sewer project fee to pay off our SRF loan</t>
  </si>
  <si>
    <t>the $15 charge includes garbage and recycling</t>
  </si>
  <si>
    <t>we have different charges for commercial garbage pickup depending on volume</t>
  </si>
  <si>
    <t>Kay Pohren</t>
  </si>
  <si>
    <t>cityclerk31@gmail.com</t>
  </si>
  <si>
    <t>Joice</t>
  </si>
  <si>
    <t>Mardene Lien</t>
  </si>
  <si>
    <t>joicecityclerk@gmail.com</t>
  </si>
  <si>
    <t>$4.32/1000 gal</t>
  </si>
  <si>
    <t>4.32/1000</t>
  </si>
  <si>
    <t>Ridgeway</t>
  </si>
  <si>
    <t>cityridgeway@gmail.com</t>
  </si>
  <si>
    <t>,00675</t>
  </si>
  <si>
    <t>Basic, 10.35</t>
  </si>
  <si>
    <t>,005175</t>
  </si>
  <si>
    <t>10.35, basic</t>
  </si>
  <si>
    <t>Kay Pohren, Clerk</t>
  </si>
  <si>
    <t>JULIE MALCOM</t>
  </si>
  <si>
    <t>diagonal@iowatelecom.net</t>
  </si>
  <si>
    <t>5000-7000 gallons is $9.00 per thousand</t>
  </si>
  <si>
    <t>Anything over 7,000 gallons is $8.00 per thousand</t>
  </si>
  <si>
    <t>15  estimate</t>
  </si>
  <si>
    <t>$4.00 per 1,000 gallons</t>
  </si>
  <si>
    <t>CALMAR</t>
  </si>
  <si>
    <t>MICHELE ELSBERND</t>
  </si>
  <si>
    <t>calmarcc@calmaria.com</t>
  </si>
  <si>
    <t>after 30,000 gallons cost per gallon is 2.50 per thousand</t>
  </si>
  <si>
    <t>6.50 per thousand for all usage, get no gallons for the 40.00 minimum</t>
  </si>
  <si>
    <t>3 million</t>
  </si>
  <si>
    <t>6.50 per thousand gallons used</t>
  </si>
  <si>
    <t>the 40.00 minimum is strictly to pay off the debt. Had to upgrade sewer plant required by the DNR and the upgrade from 17 years ago not paid off for 2 more years.  Have to pay for old upgrade and new upgrade a double payment for 2 years</t>
  </si>
  <si>
    <t>Deb Schimmelpfennig</t>
  </si>
  <si>
    <t>wodencity@wctatel.net</t>
  </si>
  <si>
    <t xml:space="preserve">cost per month </t>
  </si>
  <si>
    <t>45.00 per month</t>
  </si>
  <si>
    <t>flat fee per month</t>
  </si>
  <si>
    <t>Fairbank Municipal Utilities</t>
  </si>
  <si>
    <t>Marlene Strempke</t>
  </si>
  <si>
    <t>mstrempke@fairbank-ia.org</t>
  </si>
  <si>
    <t>2.35 per 1,000 gallons19</t>
  </si>
  <si>
    <t>3.01 per 1,000 gallon</t>
  </si>
  <si>
    <t>Alleman</t>
  </si>
  <si>
    <t>Shari Buehler</t>
  </si>
  <si>
    <t>cityofalleman@huxcomm.net</t>
  </si>
  <si>
    <t>Little Sioux</t>
  </si>
  <si>
    <t>Sheila Muldoon</t>
  </si>
  <si>
    <t>lscity@iowatelecom.net</t>
  </si>
  <si>
    <t>any--flat rate</t>
  </si>
  <si>
    <t>garbage is actually contracted out but the city collects for it.</t>
  </si>
  <si>
    <t>IONIA</t>
  </si>
  <si>
    <t>DONNA GEERTS</t>
  </si>
  <si>
    <t>$65.00 / QTRLY</t>
  </si>
  <si>
    <t>$4,00/1000</t>
  </si>
  <si>
    <t>$73.00/QTRLY</t>
  </si>
  <si>
    <t>$93.00/QTRLY</t>
  </si>
  <si>
    <t>QUARTERLY BILL</t>
  </si>
  <si>
    <t>$65/QRTLY</t>
  </si>
  <si>
    <t>3000 GALS/QTRLY</t>
  </si>
  <si>
    <t>$4.00/1000</t>
  </si>
  <si>
    <t>$153.00/QUARTERLY</t>
  </si>
  <si>
    <t>$35.00 MINIMUM OF 3000 PLUS $30 WATER FEE-PAY LOAN AND NOW PROJECTS</t>
  </si>
  <si>
    <t>$0 AS OF 6-5-18</t>
  </si>
  <si>
    <t>$45/QTRLY</t>
  </si>
  <si>
    <t>$45.00 QTRLY</t>
  </si>
  <si>
    <t>9000 gallons/qtrly</t>
  </si>
  <si>
    <t>$1.00/1000</t>
  </si>
  <si>
    <t>wastewater rate is based on water gallons used</t>
  </si>
  <si>
    <t xml:space="preserve">$45.00/qtrly </t>
  </si>
  <si>
    <t>no debt - should increase rates, low balance in Sewer FUND</t>
  </si>
  <si>
    <t>wastewater charge is based on gallons of water used</t>
  </si>
  <si>
    <t>$45.00/ qtrly   9000 gallons</t>
  </si>
  <si>
    <t>Colo</t>
  </si>
  <si>
    <t>Amy Kohlwes</t>
  </si>
  <si>
    <t>colocity@netins.net</t>
  </si>
  <si>
    <t>7.50 after first 1000 gal</t>
  </si>
  <si>
    <t>Brittney Katcher</t>
  </si>
  <si>
    <t>citymr@myomnitel.com</t>
  </si>
  <si>
    <t>Two SRF Loans ($188,000) ($331,000)</t>
  </si>
  <si>
    <t>Callender</t>
  </si>
  <si>
    <t>Kate Peterson</t>
  </si>
  <si>
    <t>cityofcall@lvcta.com</t>
  </si>
  <si>
    <t>13.20 over 2000 per 1000</t>
  </si>
  <si>
    <t>5.60 per 1000 over 2000</t>
  </si>
  <si>
    <t>Square footage</t>
  </si>
  <si>
    <t>Jane Michels</t>
  </si>
  <si>
    <t>jane@cityofcharlescity.org</t>
  </si>
  <si>
    <t>depends on the size of the service (access fees for different size services) and different rates if outside the city limits</t>
  </si>
  <si>
    <t>access fee differs base on the size of the service</t>
  </si>
  <si>
    <t xml:space="preserve">we do not sell to other utilities of home owners associations.  </t>
  </si>
  <si>
    <t>plus  an access fee  of 9.20</t>
  </si>
  <si>
    <t>plus access fee of 9.20</t>
  </si>
  <si>
    <t>cost of the system and the maintenance</t>
  </si>
  <si>
    <t xml:space="preserve">We have access fees for water based on the service size.  Our rates are the same for residential and commercial, but differ for non city customers.  We also contract  and bill for garbage pickup the rates are based on the size of the garbage totes 12.00,15.00,18.00 and this includes recycling.  </t>
  </si>
  <si>
    <t>Anthon</t>
  </si>
  <si>
    <t>Amy Buck</t>
  </si>
  <si>
    <t>anthonamy@gmail.com</t>
  </si>
  <si>
    <t>Wesley</t>
  </si>
  <si>
    <t>Stephanie</t>
  </si>
  <si>
    <t>weschall@ncn.net</t>
  </si>
  <si>
    <t>Exira</t>
  </si>
  <si>
    <t>Lexi Christensen</t>
  </si>
  <si>
    <t>exiraclk@metc.net</t>
  </si>
  <si>
    <t>4.51 per 1,000 gallons</t>
  </si>
  <si>
    <t>percent</t>
  </si>
  <si>
    <t>Amber Bell</t>
  </si>
  <si>
    <t>6.80 per 1000</t>
  </si>
  <si>
    <t>all charged the same</t>
  </si>
  <si>
    <t>5.44 per 1000</t>
  </si>
  <si>
    <t>$45 sewer dept Fee for new WWTP 6.2 mil</t>
  </si>
  <si>
    <t>$45.00 Sewer Dept Fee for new WWTP 6.2 Mil</t>
  </si>
  <si>
    <t>Fraser</t>
  </si>
  <si>
    <t>Garber</t>
  </si>
  <si>
    <t>Penny Ingles</t>
  </si>
  <si>
    <t>Britt</t>
  </si>
  <si>
    <t>Darcy Eisenman</t>
  </si>
  <si>
    <t>darcy@comm1net.net</t>
  </si>
  <si>
    <t>Edgewood</t>
  </si>
  <si>
    <t>Cindy Vorwald</t>
  </si>
  <si>
    <t>edgecity@iowatelecom.net</t>
  </si>
  <si>
    <t>6.10 per thousand gallons</t>
  </si>
  <si>
    <t>6.10 per thousand</t>
  </si>
  <si>
    <t>every account is charged 2.50 per month to pay existing debt and save for future projects.</t>
  </si>
  <si>
    <t>30.24 minimum 1000 gallons</t>
  </si>
  <si>
    <t>5.01 per thousand</t>
  </si>
  <si>
    <t>30.24 base then 5.01 per thousand</t>
  </si>
  <si>
    <t>base includes 10.00 monthly charge to pay loan and save for future projects</t>
  </si>
  <si>
    <t>50.01 per thousand</t>
  </si>
  <si>
    <t>includes 10.00 to pay existing loan and save for future projects</t>
  </si>
  <si>
    <t>included with garbage fee</t>
  </si>
  <si>
    <t>State Center</t>
  </si>
  <si>
    <t>Lori Bearden</t>
  </si>
  <si>
    <t>sccityclerk@partnercom.net</t>
  </si>
  <si>
    <t>one rate for all customers</t>
  </si>
  <si>
    <t>same rate</t>
  </si>
  <si>
    <t>same313.00</t>
  </si>
  <si>
    <t>Basic cost of service,Rate is higher because the city is paying off water utility debt. How much debt?,Rate is higher because the city is saving towards an upcoming water utility debt. How much debt?,Other</t>
  </si>
  <si>
    <t>Potential $1.5 - 1.75 mil for RO system or other water quality improvement</t>
  </si>
  <si>
    <t>Beginning water distribution improvement program for water mains, valves &amp; hydrants</t>
  </si>
  <si>
    <t>70-non residential</t>
  </si>
  <si>
    <t>flat rate set &amp; some have been adjusted since utility established</t>
  </si>
  <si>
    <t>Indiviual vendor discretion</t>
  </si>
  <si>
    <t>We do have a CPI that is reviewed annually. The council has the option to implement the CPI or forego for the upcoming year. The listed water &amp; sewer rates do have a minimal CPI that was not included in the survey.</t>
  </si>
  <si>
    <t>College Springs</t>
  </si>
  <si>
    <t>Katie Morris</t>
  </si>
  <si>
    <t>cityofcollegesprings@gmail.com</t>
  </si>
  <si>
    <t>Randall</t>
  </si>
  <si>
    <t>Scott Ervin</t>
  </si>
  <si>
    <t>cityofrandall@gmail.com</t>
  </si>
  <si>
    <t>80 cents per 100 gallons</t>
  </si>
  <si>
    <t>No one has ever used that much water</t>
  </si>
  <si>
    <t>1.20 per 100 gallons</t>
  </si>
  <si>
    <t>Allison</t>
  </si>
  <si>
    <t>Chris</t>
  </si>
  <si>
    <t>callison1@netins.net</t>
  </si>
  <si>
    <t>1496-2244 gal/3.03 each 1000*2244-3740 gal/2.06 per 1000*3740-22440 gal/1.37 per 1000*22440-44880 gal/.90 per 1000*44880+ gal/.47 each 1000</t>
  </si>
  <si>
    <t>see above - same as residential users</t>
  </si>
  <si>
    <t>6.12 per 1000</t>
  </si>
  <si>
    <t xml:space="preserve">6.74 for 1496 gallons*there after 6.12 per 1000 gal </t>
  </si>
  <si>
    <t>see above -same as residential</t>
  </si>
  <si>
    <t>Moorhead</t>
  </si>
  <si>
    <t>Barb Jensen</t>
  </si>
  <si>
    <t>moorhead@longlines.com</t>
  </si>
  <si>
    <t>Macedonia</t>
  </si>
  <si>
    <t>Suzann Duede</t>
  </si>
  <si>
    <t>macedoniacityhall@gmail.com</t>
  </si>
  <si>
    <t>25.50 Flat Rate</t>
  </si>
  <si>
    <t>Commercial 25.50/Apartments 153.00</t>
  </si>
  <si>
    <t>1.00 added to garbage fee</t>
  </si>
  <si>
    <t>Earling</t>
  </si>
  <si>
    <t>Lori Ahart</t>
  </si>
  <si>
    <t>earlingcity@fmctc.com</t>
  </si>
  <si>
    <t>Winfield</t>
  </si>
  <si>
    <t>Angie Oepping</t>
  </si>
  <si>
    <t>winfield@farmtel.net</t>
  </si>
  <si>
    <t>$20 for first 3000 gallons of water used; $5.50 per 1000 gallons over 3000</t>
  </si>
  <si>
    <t>Farmington</t>
  </si>
  <si>
    <t>Becky Fry</t>
  </si>
  <si>
    <t>cityclerk@farmingtoniowa.com</t>
  </si>
  <si>
    <t>included in contract</t>
  </si>
  <si>
    <t>Grundy Center</t>
  </si>
  <si>
    <t>Kristy Sawyer</t>
  </si>
  <si>
    <t>cityclerk@gcmuni.net</t>
  </si>
  <si>
    <t>668 cf = $39.39 ;  1337 cf= $56.91</t>
  </si>
  <si>
    <t>3342cf = $737.17 ;  26738cf = $7125</t>
  </si>
  <si>
    <t>$22.09 minimum</t>
  </si>
  <si>
    <t>1.25 per 100cf</t>
  </si>
  <si>
    <t>min $20.00 / $1.25 per 100cf after</t>
  </si>
  <si>
    <t xml:space="preserve">flat fee </t>
  </si>
  <si>
    <t>zoning:  residential, multi unit properties, and commercial properties</t>
  </si>
  <si>
    <t>$7.50 + city bags</t>
  </si>
  <si>
    <t>citymcgr@mchsi.com</t>
  </si>
  <si>
    <t>668 cu ft =27.90   13.37 cu ft = $43.45</t>
  </si>
  <si>
    <t>3342 cu ft = 90.02  20,738 cu ft = 633.51</t>
  </si>
  <si>
    <t>cubic feet of water used</t>
  </si>
  <si>
    <t>based on cubic feet water used</t>
  </si>
  <si>
    <t>flat rate monthly</t>
  </si>
  <si>
    <t>SARAH STOUFFER</t>
  </si>
  <si>
    <t>3.30/1000 GAL</t>
  </si>
  <si>
    <t>32.20/4000 GAL</t>
  </si>
  <si>
    <t>20.00 WATER METER MONTHLY BASIC CONNECTION FEE</t>
  </si>
  <si>
    <t>Cindy Jensen</t>
  </si>
  <si>
    <t>camc706@hotmail.com</t>
  </si>
  <si>
    <t>KATHY WEBER</t>
  </si>
  <si>
    <t>kweber@ogdenutilities.com</t>
  </si>
  <si>
    <t>COAL VALLEY WATER DISTRICT $4.20/1000 GALLONS VERSUS $3.80</t>
  </si>
  <si>
    <t>100% for first 15,000 gal. for residential</t>
  </si>
  <si>
    <t>100% for all useage</t>
  </si>
  <si>
    <t>Flat charge</t>
  </si>
  <si>
    <t>Melbourne</t>
  </si>
  <si>
    <t>Deb Mercer</t>
  </si>
  <si>
    <t>citymelb@partnercom.net</t>
  </si>
  <si>
    <t>None go to that rate structure.</t>
  </si>
  <si>
    <t>Past negative balance.</t>
  </si>
  <si>
    <t>We sell to trailer court. Rates are same as any other.</t>
  </si>
  <si>
    <t>32.81 for 1st 1000 gallons, 3.76 per 1000 after 1st 1000</t>
  </si>
  <si>
    <t>$480,000 in wastewater debt. We have no water debt.</t>
  </si>
  <si>
    <t>Past negative balance</t>
  </si>
  <si>
    <t>Why are you asking for water debt in the wastewater section? What about wastewater debt?</t>
  </si>
  <si>
    <t>Milton</t>
  </si>
  <si>
    <t>Tammy Closser</t>
  </si>
  <si>
    <t>cityofmilton@yahoo.com</t>
  </si>
  <si>
    <t>There are a couple of properties that only have wastewater but no water, and they are charged half the minimum $13.00 but was not included in this survey</t>
  </si>
  <si>
    <t>Coppock</t>
  </si>
  <si>
    <t>Kelly</t>
  </si>
  <si>
    <t>cityofcoppock@gmail.com</t>
  </si>
  <si>
    <t>Waukon</t>
  </si>
  <si>
    <t>Allen D. Lyon</t>
  </si>
  <si>
    <t>cityclerkwaukon@neitel.net</t>
  </si>
  <si>
    <t>22.02/quarter</t>
  </si>
  <si>
    <t>3000 gallons</t>
  </si>
  <si>
    <t xml:space="preserve">4.38 next 10,000 gallons; 3.89 next 10,000 gallons; 3.67 all over 23,000 gallons
</t>
  </si>
  <si>
    <t>5000 gallons/qtr = 32.93; 10000 gallons/qtr = 56.37</t>
  </si>
  <si>
    <t>22.02/3000 gallons/qtr</t>
  </si>
  <si>
    <t>next 10000 gallons @ 4.38/1000 gallons; next 10000 gallons at 3.89 per 1000 gallons; all over 23000 gallons @ 3.67 per 1000 gallons</t>
  </si>
  <si>
    <t>25000 gallons = 119.90; 200000 gallons = 807.11</t>
  </si>
  <si>
    <t>Per ordinance of the City Council</t>
  </si>
  <si>
    <t>48.58/qtr</t>
  </si>
  <si>
    <t>20.35/qtr</t>
  </si>
  <si>
    <t>1000 gallons/qtr</t>
  </si>
  <si>
    <t>3.39 per 1000 gallons</t>
  </si>
  <si>
    <t>22.35/qtr</t>
  </si>
  <si>
    <t>3.39/1000 gallons per qtr</t>
  </si>
  <si>
    <t xml:space="preserve">5.00 non res unit less than 25,00 sq ft; 10.00 non res unit more than 25,000 sq ft per month </t>
  </si>
  <si>
    <t>square footage of structure</t>
  </si>
  <si>
    <t>the cost is included in ther garbage fees plus we charge 1.00/month for yard waste services</t>
  </si>
  <si>
    <t>Hornick</t>
  </si>
  <si>
    <t>Candi Gress</t>
  </si>
  <si>
    <t>cityofhornick@wiatel.net</t>
  </si>
  <si>
    <t>$3 per 1,000</t>
  </si>
  <si>
    <t>$3 per 1000</t>
  </si>
  <si>
    <t>CHERYL MAY</t>
  </si>
  <si>
    <t>cheryl@yachtclubtrailers.com</t>
  </si>
  <si>
    <t xml:space="preserve">CHARGE PER PERSON, NOT METERED </t>
  </si>
  <si>
    <t xml:space="preserve">MONTHLY FEE PER BUSINESS </t>
  </si>
  <si>
    <t xml:space="preserve">PER MONTH </t>
  </si>
  <si>
    <t>Harpers Ferry</t>
  </si>
  <si>
    <t>Jan Schulte</t>
  </si>
  <si>
    <t>hrfycity@acegroup.cc</t>
  </si>
  <si>
    <t>Candice Engstrand</t>
  </si>
  <si>
    <t>citycoin@iamotelephone.com</t>
  </si>
  <si>
    <t>Sewer base rate 0-3000 gal of water, each additional 1000 gal:$1.50</t>
  </si>
  <si>
    <t>Sewer rate 0-3000 gal @ $20, each additional 1000 gal @ $1.50</t>
  </si>
  <si>
    <t>Grandview</t>
  </si>
  <si>
    <t>Lisa Wymer</t>
  </si>
  <si>
    <t>grandview@louisacomm.net</t>
  </si>
  <si>
    <t>16.56 of monthly charge is a service fee</t>
  </si>
  <si>
    <t>20.00 of the monthly rate is a service fee</t>
  </si>
  <si>
    <t>20.00 of the monthly charge is a service fee</t>
  </si>
  <si>
    <t>Aplington</t>
  </si>
  <si>
    <t>Debra Prier</t>
  </si>
  <si>
    <t>cityclk@iowatelecom.net</t>
  </si>
  <si>
    <t xml:space="preserve">We do not sell if they do not have a meter. </t>
  </si>
  <si>
    <t>Fairfax</t>
  </si>
  <si>
    <t>Cynthia Stimson</t>
  </si>
  <si>
    <t>cstimson@cityoffairfax.org</t>
  </si>
  <si>
    <t>'+18.00 for debt service retirement</t>
  </si>
  <si>
    <t>wastewater debt</t>
  </si>
  <si>
    <t>'+18.00 debt service retirement</t>
  </si>
  <si>
    <t>included</t>
  </si>
  <si>
    <t>Our garbage fee also includes yard waste collection</t>
  </si>
  <si>
    <t>SLOAN</t>
  </si>
  <si>
    <t>Dixie Iverson</t>
  </si>
  <si>
    <t>slocity3348@longlines.com</t>
  </si>
  <si>
    <t>6.50 for the first 1,000 gal</t>
  </si>
  <si>
    <t>1,000 gal</t>
  </si>
  <si>
    <t>3.00 per gal</t>
  </si>
  <si>
    <t>Lone Rock</t>
  </si>
  <si>
    <t>Angela Thompson</t>
  </si>
  <si>
    <t>lonerockcity@netins.net</t>
  </si>
  <si>
    <t>Cathy</t>
  </si>
  <si>
    <t>newprovidenceia@netins.net</t>
  </si>
  <si>
    <t>2.50 per capita</t>
  </si>
  <si>
    <t>Derby</t>
  </si>
  <si>
    <t>Norma Rush</t>
  </si>
  <si>
    <t>derby.iowa@outlook.com</t>
  </si>
  <si>
    <t>Rathbun Regional Water Assoc.</t>
  </si>
  <si>
    <t>Rathbun controls water usage</t>
  </si>
  <si>
    <t>Lake City</t>
  </si>
  <si>
    <t>Eric Wood</t>
  </si>
  <si>
    <t>cityadministrator@lakecityiowa.com</t>
  </si>
  <si>
    <t>24000-4.39,over 25000 gallons=3.85</t>
  </si>
  <si>
    <t>Preston</t>
  </si>
  <si>
    <t>BRENDA TEBBE</t>
  </si>
  <si>
    <t>preston2@mchsi.com</t>
  </si>
  <si>
    <t>1.75 per thousand</t>
  </si>
  <si>
    <t>$25.00 service charge and 2.75 per thousand</t>
  </si>
  <si>
    <t>same as commercial</t>
  </si>
  <si>
    <t>it's included in garbage rate</t>
  </si>
  <si>
    <t>Keystone</t>
  </si>
  <si>
    <t>keyclerk@netins.net</t>
  </si>
  <si>
    <t>4.52/1000 gallons</t>
  </si>
  <si>
    <t>100% based on gallons of water</t>
  </si>
  <si>
    <t>combined with gb</t>
  </si>
  <si>
    <t>Angela Kneip</t>
  </si>
  <si>
    <t>akneip@lemarsiowa.com</t>
  </si>
  <si>
    <t>0-2000 gals</t>
  </si>
  <si>
    <t>next 32,000 $2.50/1000, next 135,000 $1.60/1,000. over 169,000 $1.30/1,000</t>
  </si>
  <si>
    <t>next 32,000 gals $2.50/1000, next 135,000 gals $1.60/1000 over 169, 000 $1.30/1000</t>
  </si>
  <si>
    <t>$2.13/1000 gals</t>
  </si>
  <si>
    <t>2.13 per 1000 gals</t>
  </si>
  <si>
    <t>per 1,000 gals of water</t>
  </si>
  <si>
    <t>Carroll</t>
  </si>
  <si>
    <t>Laura Schaefer</t>
  </si>
  <si>
    <t>lschaefer@cityofcarroll.com</t>
  </si>
  <si>
    <t>first 200 cu feet is $2.57 per 100.
Next 600 cu ft is $2.52 per 100 cu ft.
Next 1900 cu ft is $2.42 per 100.
Over 2700 cu ft is $2.36 per  100 cu ft.</t>
  </si>
  <si>
    <t>We bill per 100 cu ft used.</t>
  </si>
  <si>
    <t>same as residential.
First 200 cu ft is $2.57 per 100 cu ft.
Next 600 cu ft is $2.52 per 100 cu ft.
Next 1900 cu ft is $2.42 per 100 cu ft.
Over 2700 cu ft is $2.36 per 100 cu ft.</t>
  </si>
  <si>
    <t>Bill in cubic feet used</t>
  </si>
  <si>
    <t>The rates were adjusted in mid 1990s to cover debt for construction of a new plant. Since then, the debt has been paid off and the rates were not adjusted down. Any additional amount collected, will be used for water system upgrades.</t>
  </si>
  <si>
    <t>$4.14 per 100 cu ft of water billed</t>
  </si>
  <si>
    <t>Bill based upon cu ft of water billed</t>
  </si>
  <si>
    <t>Based upon cu ft of water billed</t>
  </si>
  <si>
    <t>up to $50.00</t>
  </si>
  <si>
    <t>amount of impervious surface area</t>
  </si>
  <si>
    <t>one equivalent service unit (ESU) is a measurement of impervious surface are. 1 ESU = a numerical value of 2,500</t>
  </si>
  <si>
    <t>part of monthly garbage charge</t>
  </si>
  <si>
    <t>Jeff Van Der Weide</t>
  </si>
  <si>
    <t>mauricepw@mtcnet.net</t>
  </si>
  <si>
    <t>Christa Kurtz</t>
  </si>
  <si>
    <t>deputyclerk@janesvilleia.com</t>
  </si>
  <si>
    <t>5.22/1000</t>
  </si>
  <si>
    <t>4.25/1000</t>
  </si>
  <si>
    <t>4.25 per 1000 gallons of water after initial 2000 gallon minimum</t>
  </si>
  <si>
    <t>waste water treatment plant improvements. original debt $304,000</t>
  </si>
  <si>
    <t>4.25/1000 gallons after initial 2000 gallon minimum</t>
  </si>
  <si>
    <t>The recycling costs are included with the garbage.  There is not a separate line item for this service.  The minimum garbage cost is $18.40 for a 64 gallon garbage tote plus a recycling tote, or $20.40 for a 96 gallon garbage tote plus a recycling tote.  Recycling totes are 64 gallon totes.</t>
  </si>
  <si>
    <t>Gilman</t>
  </si>
  <si>
    <t>Jessica Cecak</t>
  </si>
  <si>
    <t>gilclerk@partnercom.net</t>
  </si>
  <si>
    <t>Kay Suhr</t>
  </si>
  <si>
    <t>ksuhr@grimesiowa.gov</t>
  </si>
  <si>
    <t>Thorpe Water (Gould Heights) - $3.30 per 1000 Gallons
Linweld - $8.07 1st 1,000 gallons, $3.57 per 1000 Gallons after</t>
  </si>
  <si>
    <t>ERL - 10,000 sq ft</t>
  </si>
  <si>
    <t>10,000 squart foot = 1 ERL</t>
  </si>
  <si>
    <t>Garbage and Recycling are provide through the city, but not by city staff.
Contractors have been set up for both services.
We also offer compost service.</t>
  </si>
  <si>
    <t>Oto</t>
  </si>
  <si>
    <t>Deb Reynolds</t>
  </si>
  <si>
    <t>otoiowa@wiatel.net</t>
  </si>
  <si>
    <t>2.50/1,000 gal</t>
  </si>
  <si>
    <t>no commercial service use at those thresholds</t>
  </si>
  <si>
    <t>do not measure</t>
  </si>
  <si>
    <t>Walcott</t>
  </si>
  <si>
    <t>J. Huston</t>
  </si>
  <si>
    <t>jhuston@cityofwalcott.com</t>
  </si>
  <si>
    <t>5.03/thousand</t>
  </si>
  <si>
    <t>FUTURE SYSTEM UPDATES &amp; MAINTENANCE</t>
  </si>
  <si>
    <t>FUTURE PROJECTS AND MAINTENANCE</t>
  </si>
  <si>
    <t>future projects and maintenance</t>
  </si>
  <si>
    <t>Marie Carroll</t>
  </si>
  <si>
    <t>cityofalexander@yahoo.com</t>
  </si>
  <si>
    <t>THERESA FINDLAY</t>
  </si>
  <si>
    <t>SEWER FEE MATCHES WATER FEE</t>
  </si>
  <si>
    <t>Monroe</t>
  </si>
  <si>
    <t>Andrea Lanphier</t>
  </si>
  <si>
    <t>monroecityhall@mchsi.com</t>
  </si>
  <si>
    <t>Tiers &amp; is based on consumption</t>
  </si>
  <si>
    <t>92% of water charge</t>
  </si>
  <si>
    <t>Tier schedule</t>
  </si>
  <si>
    <t>Included in garbage charge</t>
  </si>
  <si>
    <t>Please let us know if you would like a copy of the tier schedule and we would be more than happy to supply you with a copy of our ordinance.  Thanks!</t>
  </si>
  <si>
    <t>Onslow</t>
  </si>
  <si>
    <t>Karen Bixler</t>
  </si>
  <si>
    <t>cityclerk@onslowiowa.com</t>
  </si>
  <si>
    <t>amounts above need tax added</t>
  </si>
  <si>
    <t>110 approximatelly</t>
  </si>
  <si>
    <t>not applicable - no users with this type of usage</t>
  </si>
  <si>
    <t>?</t>
  </si>
  <si>
    <t>100% of water usage</t>
  </si>
  <si>
    <t>1.27 million</t>
  </si>
  <si>
    <t>100% of water</t>
  </si>
  <si>
    <t>basic garbage rate is 13</t>
  </si>
  <si>
    <t>Ina Hartman</t>
  </si>
  <si>
    <t>bbtownhall@gmail.com</t>
  </si>
  <si>
    <t>Same usage as water</t>
  </si>
  <si>
    <t>Same as water usage</t>
  </si>
  <si>
    <t>Garbage is contracted with Waste management</t>
  </si>
  <si>
    <t>Amie</t>
  </si>
  <si>
    <t>we do charge a water capital fee and a sewer capital fee, and those are each $5 per account, but looking at raising sewer for a project.  We charge garbage fee on the water bill, and then write a check to Hawkeye Sanitation for the service.  They pay us $100/month to do that.</t>
  </si>
  <si>
    <t>Benton</t>
  </si>
  <si>
    <t>Mary Swank</t>
  </si>
  <si>
    <t>maryswank@yahoo.com</t>
  </si>
  <si>
    <t>Oskaloosa</t>
  </si>
  <si>
    <t>Crystal Breuklander</t>
  </si>
  <si>
    <t>crystal.breuklander@oskaloosawater.org</t>
  </si>
  <si>
    <t>200 cubic feet $14.14       400 cubic feet $28.28    900 cubic feet $63.63</t>
  </si>
  <si>
    <t>200 cubic feet $14.14       400 cubic feet $28.28    900 cubic feet $63.63   No price break</t>
  </si>
  <si>
    <t>Paying off SRF Loan       $4,388,000 current balance</t>
  </si>
  <si>
    <t>Cash Funding CIP around $8000,000 per year</t>
  </si>
  <si>
    <t>Flat fee of $15.72 plus $7.51 per 100 cubic feet</t>
  </si>
  <si>
    <t>Upcoming Wastewater plant improvement project</t>
  </si>
  <si>
    <t>Flat fee of $15.72 plus $7.51 per cubic feet  Food rate is $11.27 per cubic feet   Carwash rate is $9.76 per cubic feet     Laundry rate $8.26 per cubic feet</t>
  </si>
  <si>
    <t>Impervious Surface</t>
  </si>
  <si>
    <t>CARRIE KIRCHHOFF</t>
  </si>
  <si>
    <t>clkirchhoff@gmail.com</t>
  </si>
  <si>
    <t>ctylewis@netins.net</t>
  </si>
  <si>
    <t>Sutherland</t>
  </si>
  <si>
    <t>Natosha Petitt</t>
  </si>
  <si>
    <t>suthcity@midlands.net</t>
  </si>
  <si>
    <t>City purchases water from rural water and resells</t>
  </si>
  <si>
    <t>GEORGIA FLANIGAN</t>
  </si>
  <si>
    <t>cityofearly@gmail.com</t>
  </si>
  <si>
    <t>per 1000 gallons of water use</t>
  </si>
  <si>
    <t>per 1000 gallon of water use</t>
  </si>
  <si>
    <t>April Putzier</t>
  </si>
  <si>
    <t>cville@ruralwaves.us</t>
  </si>
  <si>
    <t>4.50 per 1000 gallons</t>
  </si>
  <si>
    <t>3.75 per 1000 gallons</t>
  </si>
  <si>
    <t>Emerson</t>
  </si>
  <si>
    <t>Lana Moyers</t>
  </si>
  <si>
    <t>emersoncity@netins.net</t>
  </si>
  <si>
    <t>9.91 per 1,000 gal</t>
  </si>
  <si>
    <t>9.91 per 1000 gal</t>
  </si>
  <si>
    <t>do not have customers at these thresholds</t>
  </si>
  <si>
    <t>5.12 per 1000 gal</t>
  </si>
  <si>
    <t>monthly rate</t>
  </si>
  <si>
    <t>Lake Mills</t>
  </si>
  <si>
    <t xml:space="preserve">Julie </t>
  </si>
  <si>
    <t>lmclerkje@wctatel.net</t>
  </si>
  <si>
    <t>8.09 per thousand gallons</t>
  </si>
  <si>
    <t>5.51 per 1000 gallons</t>
  </si>
  <si>
    <t>1000 Gallons</t>
  </si>
  <si>
    <t>1st 3,000 gallons $ 5.51 per 1,000 gallons, Next 37,000 gallons $ 3.51 per 1,000 gallons  Over 40,000 gallons	$ 3.38 per 1,000 gallons</t>
  </si>
  <si>
    <t>Flat rate based on type of service. Example residential, commercial, industrial</t>
  </si>
  <si>
    <t>Malvern</t>
  </si>
  <si>
    <t>Mary Poort, City Clerk</t>
  </si>
  <si>
    <t>malverncityclerk@malverniowa.org</t>
  </si>
  <si>
    <t xml:space="preserve">5.60
</t>
  </si>
  <si>
    <t xml:space="preserve">The City of Malvern contracts for garbage collection with a local vendor. </t>
  </si>
  <si>
    <t>Earlham</t>
  </si>
  <si>
    <t>Mary Sue Hibbs</t>
  </si>
  <si>
    <t>earlhamcityhall@mchsi.com</t>
  </si>
  <si>
    <t>we purchase WA from Warren WA District so dependent on what they charge us</t>
  </si>
  <si>
    <t>probable upcoming sewer lagoon project - cost yet unknown</t>
  </si>
  <si>
    <t>3000 ft = 1 ERU</t>
  </si>
  <si>
    <t>operation, maintenance, replacement, construction</t>
  </si>
  <si>
    <t>vendor breakdown unknown</t>
  </si>
  <si>
    <t>Conesville</t>
  </si>
  <si>
    <t>Diane Gartzke</t>
  </si>
  <si>
    <t>conesvillecityhall@gmail.com</t>
  </si>
  <si>
    <t xml:space="preserve"> sand pt only</t>
  </si>
  <si>
    <t>10.00 per 1000 gallons</t>
  </si>
  <si>
    <t>Fort Dodge Water Department</t>
  </si>
  <si>
    <t>Vicki Meyer</t>
  </si>
  <si>
    <t>vryan@fortdodgeiowa.org</t>
  </si>
  <si>
    <t>Hydrant water for construction purpose, same rates apply as abouve</t>
  </si>
  <si>
    <t>3,000 minimum then per 1,000 afterwards</t>
  </si>
  <si>
    <t>varies-have large users</t>
  </si>
  <si>
    <t>$3.50$</t>
  </si>
  <si>
    <t>$3.50 after minimum of 3,000 gallons</t>
  </si>
  <si>
    <t>ERU's</t>
  </si>
  <si>
    <t xml:space="preserve">run off units-sidewalk/parking lots </t>
  </si>
  <si>
    <t>included with GB charge</t>
  </si>
  <si>
    <t>Swea City</t>
  </si>
  <si>
    <t>Alycia Wolterman</t>
  </si>
  <si>
    <t>sweacity@ringtelco.com</t>
  </si>
  <si>
    <t>There is also a 9.50 Debt service charge for bond payment</t>
  </si>
  <si>
    <t>a 9.50 debt service charge is also added for revenue debt</t>
  </si>
  <si>
    <t>operating cost and future improvements</t>
  </si>
  <si>
    <t>Huxley</t>
  </si>
  <si>
    <t>Jolene Lettow</t>
  </si>
  <si>
    <t>jlettow@huxleyiowa.org</t>
  </si>
  <si>
    <t>sell water to rural/farm line customers and residents of one homeowner's association</t>
  </si>
  <si>
    <t>100% water usage</t>
  </si>
  <si>
    <t>Neola</t>
  </si>
  <si>
    <t>Heidi Erwin</t>
  </si>
  <si>
    <t>neolaclerks@walnutel.net</t>
  </si>
  <si>
    <t>$4.00 next 4000 gallons used
$2.00 per thosand for the next 5000 gallons used
$4.00 per thosand for any gallons over 10000</t>
  </si>
  <si>
    <t>$0.35 per 100 gallons</t>
  </si>
  <si>
    <t>Tipton</t>
  </si>
  <si>
    <t>Konnie Daufeldt</t>
  </si>
  <si>
    <t>kdaufeldt@tiptoniowa.org</t>
  </si>
  <si>
    <t>13.00 - Basic Charge</t>
  </si>
  <si>
    <t>Ccf</t>
  </si>
  <si>
    <t>$3.86/Ccf</t>
  </si>
  <si>
    <t>5,000 gal = $25.78   10,000 gal = $51.61</t>
  </si>
  <si>
    <t>25,000 gal = $129.00    200,000 gal = $1,032.09</t>
  </si>
  <si>
    <t xml:space="preserve">$13.00 Basic Charge </t>
  </si>
  <si>
    <t>3.86/Ccf = 100% of water</t>
  </si>
  <si>
    <t>$13.00 Basic Charge</t>
  </si>
  <si>
    <t>$13.00 - Basic Charge</t>
  </si>
  <si>
    <t>$3.86/Ccf = 100% of water</t>
  </si>
  <si>
    <t>13.00 Basic Charge</t>
  </si>
  <si>
    <t>Flat $5.00</t>
  </si>
  <si>
    <t>Picked up weekly: 35 gal = $18.25, 64 gal = $22.25, 96 gal = $26.25</t>
  </si>
  <si>
    <t>JULIE SCHMITZ</t>
  </si>
  <si>
    <t>jschmitz@manchester-ia.org</t>
  </si>
  <si>
    <t>3.15/1,000 GALLONS</t>
  </si>
  <si>
    <t>5.93 FOR 3/4"METER</t>
  </si>
  <si>
    <t>ZERO</t>
  </si>
  <si>
    <t>6.13/1,000</t>
  </si>
  <si>
    <t>11.60 / MONTH GA/RECYC</t>
  </si>
  <si>
    <t>LISA MCCARDLE</t>
  </si>
  <si>
    <t>CCF - 100 CUBIC FEET</t>
  </si>
  <si>
    <t xml:space="preserve">5,000 GALS CONVERTS TO 6 CCF (ROUND DOWN) = 29.96 BEFORE TAX. 10,000 GALS - 13 CCF = 58.80 BEFORE TAX  </t>
  </si>
  <si>
    <t>OVER 150 CCF COST 2.50/CCF</t>
  </si>
  <si>
    <t>25,000 CONVERTS TO 33CCF (ROUND DOWN) = 127.72  -  200,000 = 265 CCF = 910.55</t>
  </si>
  <si>
    <t>SELL TO "SISTER CITIES": SGT BLUFF IOWA, SOUTH SIOUX CITY NEBRASKA, DAKOTA DUNES COMMUNITY SOUTH DAKOTA; I WILL EMAIL RATES TO ERIN MULLENIX.</t>
  </si>
  <si>
    <t>CCF</t>
  </si>
  <si>
    <t>BASED ON SQUARE FOOTAGE/RUNOFF FACTOR/IMPERVIOUS SURFACE; WILL EMAIL ORD TO ERIN</t>
  </si>
  <si>
    <t>Mount Vernon</t>
  </si>
  <si>
    <t>Meridith Hoffman</t>
  </si>
  <si>
    <t>mhoffman@iowarealty.com</t>
  </si>
  <si>
    <t>Cubic foot charges for 5,000 gallons 35.84 10,000 71.68</t>
  </si>
  <si>
    <t>cubic foot charges 25,000 is 179.20 200,000 is 1433.60</t>
  </si>
  <si>
    <t xml:space="preserve">Commercial and residential are charged the same amount and based on usage. </t>
  </si>
  <si>
    <t xml:space="preserve">We do not sell to another utility, but we do sell if contractor is in area and charged the same as residents per cubic foot. </t>
  </si>
  <si>
    <t>In Cubic feet it would be minimum 9.28</t>
  </si>
  <si>
    <t xml:space="preserve">cubic feet would be minimum 9.28 </t>
  </si>
  <si>
    <t xml:space="preserve">1 ERU = 15,000 sq feet </t>
  </si>
  <si>
    <t>based on number of ERU's on property. Residents are flat rate 3.00 commercial 6.00 unless more than one ERU</t>
  </si>
  <si>
    <t xml:space="preserve">We contract out for garbage and have a pay as you throw program with a 3.00 tag for garbage and no tags on recycling. The water bill charges 10.50 for garbage but that covers city services and recycling. The city services are mowing, snow plowing, brush pick up, leaf pick up etc. </t>
  </si>
  <si>
    <t>Gilbert</t>
  </si>
  <si>
    <t>Sonia Arellano Dodd</t>
  </si>
  <si>
    <t>sonia@cityofgilbertiowa.org</t>
  </si>
  <si>
    <t>water rates are same for all classes</t>
  </si>
  <si>
    <t>26.00 sewer debt</t>
  </si>
  <si>
    <t>rate is higher because city is saving towards upcoming sewer utility debt</t>
  </si>
  <si>
    <t>26.00 sewer debt fee</t>
  </si>
  <si>
    <t>maintenance costs</t>
  </si>
  <si>
    <t xml:space="preserve">Flat fee/ sewer debt fee of $26.00 month. </t>
  </si>
  <si>
    <t>Cheryl German</t>
  </si>
  <si>
    <t>grcitygov@grm.net</t>
  </si>
  <si>
    <t>Shellsburg</t>
  </si>
  <si>
    <t>Nancy Deklotz</t>
  </si>
  <si>
    <t>cityofshellsburg@fmtcs.com</t>
  </si>
  <si>
    <t>Minburn</t>
  </si>
  <si>
    <t>Kris Fitch</t>
  </si>
  <si>
    <t>minburncityclrk@minburncomm.net</t>
  </si>
  <si>
    <t>1,200,000+</t>
  </si>
  <si>
    <t>Our commercial customers don't use much water, most use less than the minimum.  There is no industry here in town.  Most use a few hundred for a bathroom for a few employees. 
We have a few "government" that includes the school and city water/sewer.  School is closed so they don't use much.  
There are a few more "customers" listed under sewer, we have a flat rate that we charge for people who don't have water turned on.  This helps make sure everyone helps pay for the debt.</t>
  </si>
  <si>
    <t>City/Local Gov Organization</t>
  </si>
  <si>
    <t>Name</t>
  </si>
  <si>
    <t># Residential Water Users</t>
  </si>
  <si>
    <t>Unit</t>
  </si>
  <si>
    <t>How many units of water can a resident use to still only be charged this minimum amount?</t>
  </si>
  <si>
    <t>Res. Monthly Charge for 5,000 Gallons</t>
  </si>
  <si>
    <t>Res. Monthly Charge for 10,000 Gallons</t>
  </si>
  <si>
    <t># Commercial Users</t>
  </si>
  <si>
    <t>Min. Water Rate (Res)</t>
  </si>
  <si>
    <t>Min. Water Rate (Commercial)</t>
  </si>
  <si>
    <t>Other Unit</t>
  </si>
  <si>
    <t>How many units of water can a commercial user use to still only be charged this minimum amount?</t>
  </si>
  <si>
    <t>Commercial Monthly Charge for 25,000 Gallons</t>
  </si>
  <si>
    <t>Commercial Monthly Charge for 200,000 Gallons (or mark N/A)</t>
  </si>
  <si>
    <t>Other Commercial Rate Structure (Describe)</t>
  </si>
  <si>
    <t>Other Res. Rate Structure (Describe)</t>
  </si>
  <si>
    <t>What are these rates based on?  (select any that apply)</t>
  </si>
  <si>
    <t>If other, describe:</t>
  </si>
  <si>
    <t>What are these rates based on? -&gt; Rate is higher because the city is paying off water utility debt. How much debt?</t>
  </si>
  <si>
    <t>What are these rates based on?  Rate is higher because the city is saving towards an upcoming water utility debt. How much debt?</t>
  </si>
  <si>
    <t>What are these rates based on?   Other - Text</t>
  </si>
  <si>
    <t>How many users do you provide wastewater service to? - Residential Users</t>
  </si>
  <si>
    <t>How many users do you provide wastewater service to? - Commercial Users</t>
  </si>
  <si>
    <t>What is the average wastewater bill for your residential customers (representing 1 month use)?</t>
  </si>
  <si>
    <t>Min. monthly charge for residential wastewater consumption</t>
  </si>
  <si>
    <t>How many units can a resident dispose of to still only be charged the minimum, flat rate amount?</t>
  </si>
  <si>
    <t>Residential Wastewater Structure - Percentage</t>
  </si>
  <si>
    <t>Residential Wastewater Structure - Per 1,000 Gallons</t>
  </si>
  <si>
    <t>Residential Wastewater Structure -Describe Other Structure
Only fill in the line(s) that correspond to your community's rate structure (percentage of water usage, or per 1,000 gallons).  Leave any lines blank that correspond to methods listed that do not apply.
If by percentage of water usage, please type/describe the structure - cost and for what percentage use.  If you have a rate structure other than either percentage of water usage or by gallons of water, please describe it in the "other structure" field. - Other Structure (please describe with cost):</t>
  </si>
  <si>
    <t>What are these rates based on?  Basic cost of service - Text</t>
  </si>
  <si>
    <t>What are these rates based on?   Rate is higher because the city is paying off water utility debt. How much debt? - Text</t>
  </si>
  <si>
    <t>What are these rates based on?  Rate is higher because the city is saving towards an upcoming water utility debt. How much debt? - Text</t>
  </si>
  <si>
    <t>What are these rates based on? - Other</t>
  </si>
  <si>
    <t>Ave monthly wastewater bill for your commercial customers?</t>
  </si>
  <si>
    <t>Monthly Min Charge for Commercial Wastewater</t>
  </si>
  <si>
    <t>How many units can a commercial user dispose of to still only be charged the minimum, flat rate amount?</t>
  </si>
  <si>
    <t>Units</t>
  </si>
  <si>
    <t>Other Units</t>
  </si>
  <si>
    <t>Commercial Wastewater Structure - Percentage</t>
  </si>
  <si>
    <t>Commercial Wastewater Structure - Per 1,000 Gallons</t>
  </si>
  <si>
    <t>Commercial Wastewater Structure -Describe Other Structure</t>
  </si>
  <si>
    <t>What are these rates based on?  - Basic cost of service - Text</t>
  </si>
  <si>
    <t>What are these rates based on?  - Rate is higher because the city is paying off water utility debt. How much debt? - Text</t>
  </si>
  <si>
    <t>What are these rates based on? - Rate is higher because the city is saving towards an upcoming water utility debt. How much debt? - Text</t>
  </si>
  <si>
    <t>Does your city have a stormwater utility or charge a separate fee for collecting stormwater?</t>
  </si>
  <si>
    <t>Monthly basic charge for stormwater  - Residential users</t>
  </si>
  <si>
    <t>Monthlu basic charge for stormwater - Commercial users</t>
  </si>
  <si>
    <t>Which unit of measurement do you use? - Square footage of property</t>
  </si>
  <si>
    <t>Which unit of measurement do you use? - Other (please describe)</t>
  </si>
  <si>
    <t>Does your city provide city-owned garbage?</t>
  </si>
  <si>
    <t>Basic monthly cost for garbage</t>
  </si>
  <si>
    <t>Monthly cost for recycling</t>
  </si>
  <si>
    <t>Humeston</t>
  </si>
  <si>
    <t>Mount Auburn</t>
  </si>
  <si>
    <t>Rockwell City</t>
  </si>
  <si>
    <t>Wahpeton</t>
  </si>
  <si>
    <t>Newell</t>
  </si>
  <si>
    <t>Estherville</t>
  </si>
  <si>
    <t>Dubuque</t>
  </si>
  <si>
    <t>Stanhope</t>
  </si>
  <si>
    <t>Yetter</t>
  </si>
  <si>
    <t>Bridgewater</t>
  </si>
  <si>
    <t>Decatur</t>
  </si>
  <si>
    <t>Laurel</t>
  </si>
  <si>
    <t>Luxemburg</t>
  </si>
  <si>
    <t>Larrabee</t>
  </si>
  <si>
    <t>New Albin</t>
  </si>
  <si>
    <t>Millersburg</t>
  </si>
  <si>
    <t>Rippey</t>
  </si>
  <si>
    <t>Fontanelle</t>
  </si>
  <si>
    <t>Marquette</t>
  </si>
  <si>
    <t>Humboldt</t>
  </si>
  <si>
    <t>Ainsworth</t>
  </si>
  <si>
    <t>Essex</t>
  </si>
  <si>
    <t>St Olaf</t>
  </si>
  <si>
    <t>Clemons</t>
  </si>
  <si>
    <t>Randolph</t>
  </si>
  <si>
    <t>Redfield</t>
  </si>
  <si>
    <t>Rake</t>
  </si>
  <si>
    <t>Reasnor</t>
  </si>
  <si>
    <t>Pierson</t>
  </si>
  <si>
    <t>Alton</t>
  </si>
  <si>
    <t>Maquoketa</t>
  </si>
  <si>
    <t>Riverton</t>
  </si>
  <si>
    <t>Letts</t>
  </si>
  <si>
    <t>Harlan</t>
  </si>
  <si>
    <t>Middletown</t>
  </si>
  <si>
    <t>Worthington</t>
  </si>
  <si>
    <t>Aurora</t>
  </si>
  <si>
    <t>Ireton</t>
  </si>
  <si>
    <t>Harper</t>
  </si>
  <si>
    <t>Manilla / Munilla Municipal Utilities</t>
  </si>
  <si>
    <t>Cedar Rapids</t>
  </si>
  <si>
    <t>Plano</t>
  </si>
  <si>
    <t>Stacyville</t>
  </si>
  <si>
    <t>Lu Verne</t>
  </si>
  <si>
    <t>Clarence</t>
  </si>
  <si>
    <t>Pleasant Plain</t>
  </si>
  <si>
    <t xml:space="preserve">Marble Rock </t>
  </si>
  <si>
    <t>Charles City</t>
  </si>
  <si>
    <t>Atkins</t>
  </si>
  <si>
    <t>Ladora</t>
  </si>
  <si>
    <t>McGregor</t>
  </si>
  <si>
    <t>Coin</t>
  </si>
  <si>
    <t>New Providence</t>
  </si>
  <si>
    <t xml:space="preserve">Le Mars </t>
  </si>
  <si>
    <t>Grimes</t>
  </si>
  <si>
    <t>Alexander</t>
  </si>
  <si>
    <t>Blakesburg</t>
  </si>
  <si>
    <t>Correctionville</t>
  </si>
  <si>
    <t>Grand River</t>
  </si>
  <si>
    <t>Mystic</t>
  </si>
  <si>
    <t>Palmer</t>
  </si>
  <si>
    <t>Plover</t>
  </si>
  <si>
    <t>Vining</t>
  </si>
  <si>
    <t>Marcus</t>
  </si>
  <si>
    <t>Woden</t>
  </si>
  <si>
    <t>Lansing</t>
  </si>
  <si>
    <t>Algona</t>
  </si>
  <si>
    <t>Blockton</t>
  </si>
  <si>
    <t>Urbana</t>
  </si>
  <si>
    <t>Leclaire</t>
  </si>
  <si>
    <t>Shambaugh</t>
  </si>
  <si>
    <t>Parnell</t>
  </si>
  <si>
    <t>Otho</t>
  </si>
  <si>
    <t>Sergeant Bluff</t>
  </si>
  <si>
    <t>Hudson</t>
  </si>
  <si>
    <t>Jesup</t>
  </si>
  <si>
    <t>Oxford</t>
  </si>
  <si>
    <t>Defiance</t>
  </si>
  <si>
    <t>Nichols</t>
  </si>
  <si>
    <t>Wilton</t>
  </si>
  <si>
    <t>Grand Junction</t>
  </si>
  <si>
    <t>Martelle</t>
  </si>
  <si>
    <t>Nemaha</t>
  </si>
  <si>
    <t>Webster</t>
  </si>
  <si>
    <t>Riverside</t>
  </si>
  <si>
    <t>Goose Lake</t>
  </si>
  <si>
    <t>Kalona</t>
  </si>
  <si>
    <t>Galva</t>
  </si>
  <si>
    <t>Ely</t>
  </si>
  <si>
    <t>What Cheer</t>
  </si>
  <si>
    <t>Postville</t>
  </si>
  <si>
    <t>Fenton</t>
  </si>
  <si>
    <t>Swaledale</t>
  </si>
  <si>
    <t>Atalissa</t>
  </si>
  <si>
    <t>Lamont</t>
  </si>
  <si>
    <t>Robins</t>
  </si>
  <si>
    <t>Dewitt</t>
  </si>
  <si>
    <t>Wayland</t>
  </si>
  <si>
    <t>Diagonal</t>
  </si>
  <si>
    <t>Calmar</t>
  </si>
  <si>
    <t>Ionia</t>
  </si>
  <si>
    <t>Mcgregor</t>
  </si>
  <si>
    <t>Stuart</t>
  </si>
  <si>
    <t>Ogden Municipal Utilities</t>
  </si>
  <si>
    <t>Hardy</t>
  </si>
  <si>
    <t>Sloan</t>
  </si>
  <si>
    <t>Maurice</t>
  </si>
  <si>
    <t>Janesville</t>
  </si>
  <si>
    <t>Collins</t>
  </si>
  <si>
    <t>Lewis</t>
  </si>
  <si>
    <t>Early</t>
  </si>
  <si>
    <t>Manchester</t>
  </si>
  <si>
    <t>Sioux City</t>
  </si>
  <si>
    <t>email</t>
  </si>
  <si>
    <t>karlajmartindale@wildblue.net</t>
  </si>
  <si>
    <t>michelle@cityofsergeantbluff.com</t>
  </si>
  <si>
    <t>cwiersma@cityofhudsonia.com</t>
  </si>
  <si>
    <t>jesup@jtt.net</t>
  </si>
  <si>
    <t>westwoodiowa44@gmail.com</t>
  </si>
  <si>
    <t>kirchhoff</t>
  </si>
  <si>
    <t>cityofdefiance@fmctc.com</t>
  </si>
  <si>
    <t>oberbroeckling</t>
  </si>
  <si>
    <t>office.assistant@wiltoniowa.org</t>
  </si>
  <si>
    <t>cityofdawson037@gmail.com</t>
  </si>
  <si>
    <t>bosborn@ci.missouri-valley.ia.us</t>
  </si>
  <si>
    <t>pfmolgaard10@gmail.com</t>
  </si>
  <si>
    <t>blee@netins.net</t>
  </si>
  <si>
    <t>carlag@ci.waverly.ia.us</t>
  </si>
  <si>
    <t>etb123@aol.com</t>
  </si>
  <si>
    <t>jbodenhofer@alliancewater.com</t>
  </si>
  <si>
    <t>cityofwhatcheer@gmail.com</t>
  </si>
  <si>
    <t>rmgorden@gmail.com</t>
  </si>
  <si>
    <t>dtgeerts@iowatelecom.net</t>
  </si>
  <si>
    <t>cityclerk@cityofatkins.org</t>
  </si>
  <si>
    <t>stuart5@coonvalleytelco.com</t>
  </si>
  <si>
    <t>collinsclerk12@yahoo.com</t>
  </si>
  <si>
    <t>lmccardle@sioux-city,org</t>
  </si>
  <si>
    <t>Calumet</t>
  </si>
  <si>
    <t>How many units of water can a resident use to still only be charged the min.?</t>
  </si>
  <si>
    <t>Residential Wastewater Structure -Describe Other Structure</t>
  </si>
  <si>
    <t>AGENCY</t>
  </si>
  <si>
    <t>ALLERTON</t>
  </si>
  <si>
    <t>ANDREW</t>
  </si>
  <si>
    <t>AVOCA</t>
  </si>
  <si>
    <t>BERTRAM</t>
  </si>
  <si>
    <t>CINCINNATI</t>
  </si>
  <si>
    <t>CLARE</t>
  </si>
  <si>
    <t>DELAWARE</t>
  </si>
  <si>
    <t>ELDRIDGE</t>
  </si>
  <si>
    <t>ELK RUN HEIGHTS</t>
  </si>
  <si>
    <t>EMERSON</t>
  </si>
  <si>
    <t>GILMORE CITY</t>
  </si>
  <si>
    <t>GREENFIELD</t>
  </si>
  <si>
    <t>JOHNSTON</t>
  </si>
  <si>
    <t>LAWTON</t>
  </si>
  <si>
    <t>LOCKRIDGE</t>
  </si>
  <si>
    <t>MERRILL</t>
  </si>
  <si>
    <t>MOUNT VERNON</t>
  </si>
  <si>
    <t>OGDEN</t>
  </si>
  <si>
    <t>ONAWA</t>
  </si>
  <si>
    <t>ROLAND</t>
  </si>
  <si>
    <t>SHELL ROCK</t>
  </si>
  <si>
    <t>SILVER CITY</t>
  </si>
  <si>
    <t>SPRINGBROOK</t>
  </si>
  <si>
    <t>SUMNER</t>
  </si>
  <si>
    <t>TOLEDO</t>
  </si>
  <si>
    <t>Ackworth</t>
  </si>
  <si>
    <t>Adair</t>
  </si>
  <si>
    <t>Adel</t>
  </si>
  <si>
    <t>Albert City</t>
  </si>
  <si>
    <t>Albia</t>
  </si>
  <si>
    <t>Alburnett</t>
  </si>
  <si>
    <t>Alden</t>
  </si>
  <si>
    <t>Allerton</t>
  </si>
  <si>
    <t>Alta</t>
  </si>
  <si>
    <t>Alta Vista</t>
  </si>
  <si>
    <t>Alvord</t>
  </si>
  <si>
    <t>Ames</t>
  </si>
  <si>
    <t>Anamosa</t>
  </si>
  <si>
    <t>Andover</t>
  </si>
  <si>
    <t>Andrew</t>
  </si>
  <si>
    <t>Anita</t>
  </si>
  <si>
    <t>Ankeny</t>
  </si>
  <si>
    <t>Arcadia</t>
  </si>
  <si>
    <t>Archer</t>
  </si>
  <si>
    <t>Aredale</t>
  </si>
  <si>
    <t>Arion</t>
  </si>
  <si>
    <t>Arispe</t>
  </si>
  <si>
    <t>Arlington</t>
  </si>
  <si>
    <t>Armstrong</t>
  </si>
  <si>
    <t>Arnolds Park</t>
  </si>
  <si>
    <t>Arthur</t>
  </si>
  <si>
    <t>Asbury</t>
  </si>
  <si>
    <t>Ashton</t>
  </si>
  <si>
    <t>Aspinwall</t>
  </si>
  <si>
    <t>Atlantic</t>
  </si>
  <si>
    <t>Auburn</t>
  </si>
  <si>
    <t>Audubon</t>
  </si>
  <si>
    <t>Aurelia</t>
  </si>
  <si>
    <t>Ayrshire</t>
  </si>
  <si>
    <t>Badger</t>
  </si>
  <si>
    <t>Bagley</t>
  </si>
  <si>
    <t>Balltown</t>
  </si>
  <si>
    <t>Bancroft</t>
  </si>
  <si>
    <t>Bankston</t>
  </si>
  <si>
    <t>Barnes City</t>
  </si>
  <si>
    <t>Barnum</t>
  </si>
  <si>
    <t>Bassett</t>
  </si>
  <si>
    <t>Battle Creek</t>
  </si>
  <si>
    <t>Baxter</t>
  </si>
  <si>
    <t>Bayard</t>
  </si>
  <si>
    <t>Beacon</t>
  </si>
  <si>
    <t>Beaconsfield</t>
  </si>
  <si>
    <t>Beaman</t>
  </si>
  <si>
    <t>Beaver</t>
  </si>
  <si>
    <t>Belle Plaine</t>
  </si>
  <si>
    <t>Bellevue</t>
  </si>
  <si>
    <t>Belmond</t>
  </si>
  <si>
    <t>Bennett</t>
  </si>
  <si>
    <t>Berkley</t>
  </si>
  <si>
    <t>Bernard</t>
  </si>
  <si>
    <t>Bertram</t>
  </si>
  <si>
    <t>Bettendorf</t>
  </si>
  <si>
    <t>Bevington</t>
  </si>
  <si>
    <t>Birmingham</t>
  </si>
  <si>
    <t>Blairsburg</t>
  </si>
  <si>
    <t>Blairstown</t>
  </si>
  <si>
    <t>Blencoe</t>
  </si>
  <si>
    <t>Bloomfield</t>
  </si>
  <si>
    <t>Boone</t>
  </si>
  <si>
    <t>Bouton</t>
  </si>
  <si>
    <t>Boyden</t>
  </si>
  <si>
    <t>Braddyville</t>
  </si>
  <si>
    <t>Brandon</t>
  </si>
  <si>
    <t>Brayton</t>
  </si>
  <si>
    <t>Brighton</t>
  </si>
  <si>
    <t>Bronson</t>
  </si>
  <si>
    <t>Brooklyn</t>
  </si>
  <si>
    <t>Brunsville</t>
  </si>
  <si>
    <t>Buck Grove</t>
  </si>
  <si>
    <t>Buckeye</t>
  </si>
  <si>
    <t>Buffalo Center</t>
  </si>
  <si>
    <t>Burlington</t>
  </si>
  <si>
    <t>Burt</t>
  </si>
  <si>
    <t>Calamus</t>
  </si>
  <si>
    <t>Camanche</t>
  </si>
  <si>
    <t>Cambridge</t>
  </si>
  <si>
    <t>Cantril</t>
  </si>
  <si>
    <t>Carbon</t>
  </si>
  <si>
    <t>Carlisle</t>
  </si>
  <si>
    <t>Carpenter</t>
  </si>
  <si>
    <t>Carson</t>
  </si>
  <si>
    <t>Carter Lake</t>
  </si>
  <si>
    <t>Casey</t>
  </si>
  <si>
    <t>Castalia</t>
  </si>
  <si>
    <t>Castana</t>
  </si>
  <si>
    <t>Cedar Falls</t>
  </si>
  <si>
    <t>Center Point</t>
  </si>
  <si>
    <t>Central City</t>
  </si>
  <si>
    <t>Centralia</t>
  </si>
  <si>
    <t>Chariton</t>
  </si>
  <si>
    <t>Charlotte</t>
  </si>
  <si>
    <t>Charter Oak</t>
  </si>
  <si>
    <t>Chatsworth</t>
  </si>
  <si>
    <t>Chelsea</t>
  </si>
  <si>
    <t>Chester</t>
  </si>
  <si>
    <t>Chillicothe</t>
  </si>
  <si>
    <t>Cincinnati</t>
  </si>
  <si>
    <t>Clare</t>
  </si>
  <si>
    <t>Clarinda</t>
  </si>
  <si>
    <t>Clarion</t>
  </si>
  <si>
    <t>Clarksville</t>
  </si>
  <si>
    <t>Clear Lake</t>
  </si>
  <si>
    <t>Clearfield</t>
  </si>
  <si>
    <t>Cleghorn</t>
  </si>
  <si>
    <t>Clermont</t>
  </si>
  <si>
    <t>Clinton</t>
  </si>
  <si>
    <t>Clio</t>
  </si>
  <si>
    <t>Clutier</t>
  </si>
  <si>
    <t>Coburg</t>
  </si>
  <si>
    <t>Colesburg</t>
  </si>
  <si>
    <t>Colfax</t>
  </si>
  <si>
    <t>Columbus City</t>
  </si>
  <si>
    <t>Columbus Junction</t>
  </si>
  <si>
    <t>Colwell</t>
  </si>
  <si>
    <t>Conrad</t>
  </si>
  <si>
    <t>Conway</t>
  </si>
  <si>
    <t>Coon Rapids</t>
  </si>
  <si>
    <t>Coralville</t>
  </si>
  <si>
    <t>Corning</t>
  </si>
  <si>
    <t>Corwith</t>
  </si>
  <si>
    <t>Cotter</t>
  </si>
  <si>
    <t>Council Bluffs</t>
  </si>
  <si>
    <t>Craig</t>
  </si>
  <si>
    <t>Crawfordsville</t>
  </si>
  <si>
    <t>Crescent</t>
  </si>
  <si>
    <t>Cresco</t>
  </si>
  <si>
    <t>Creston</t>
  </si>
  <si>
    <t>Crystal Lake</t>
  </si>
  <si>
    <t>Cumming</t>
  </si>
  <si>
    <t>Curlew</t>
  </si>
  <si>
    <t>Cushing</t>
  </si>
  <si>
    <t>Dakota City City</t>
  </si>
  <si>
    <t>Dallas Center</t>
  </si>
  <si>
    <t>Dana</t>
  </si>
  <si>
    <t>Danbury</t>
  </si>
  <si>
    <t>Danville</t>
  </si>
  <si>
    <t>Davenport</t>
  </si>
  <si>
    <t>Dayton</t>
  </si>
  <si>
    <t>De Soto</t>
  </si>
  <si>
    <t>Dedham</t>
  </si>
  <si>
    <t>Deep River</t>
  </si>
  <si>
    <t>Delaware</t>
  </si>
  <si>
    <t>Delhi</t>
  </si>
  <si>
    <t>Delmar</t>
  </si>
  <si>
    <t>Delphos</t>
  </si>
  <si>
    <t>Delta</t>
  </si>
  <si>
    <t>Denison</t>
  </si>
  <si>
    <t>Denver</t>
  </si>
  <si>
    <t>Des Moines</t>
  </si>
  <si>
    <t>Dexter</t>
  </si>
  <si>
    <t>Dickens</t>
  </si>
  <si>
    <t>Dike</t>
  </si>
  <si>
    <t>Dixon</t>
  </si>
  <si>
    <t>Dolliver</t>
  </si>
  <si>
    <t>Donahue</t>
  </si>
  <si>
    <t>Donnellson</t>
  </si>
  <si>
    <t>Dougherty</t>
  </si>
  <si>
    <t>Dow City</t>
  </si>
  <si>
    <t>Dows</t>
  </si>
  <si>
    <t>Drakesville</t>
  </si>
  <si>
    <t>Dumont</t>
  </si>
  <si>
    <t>Duncombe</t>
  </si>
  <si>
    <t>Dundee</t>
  </si>
  <si>
    <t>Dunkerton</t>
  </si>
  <si>
    <t>Dyersville</t>
  </si>
  <si>
    <t>Dysart</t>
  </si>
  <si>
    <t>Eagle Grove</t>
  </si>
  <si>
    <t>Earlville</t>
  </si>
  <si>
    <t>East Peru</t>
  </si>
  <si>
    <t>Eddyville</t>
  </si>
  <si>
    <t>Eldon</t>
  </si>
  <si>
    <t>Eldora</t>
  </si>
  <si>
    <t>Eldridge</t>
  </si>
  <si>
    <t>Elgin</t>
  </si>
  <si>
    <t>Elk Run Heights</t>
  </si>
  <si>
    <t>Elkader</t>
  </si>
  <si>
    <t>Elkport</t>
  </si>
  <si>
    <t>Elliott</t>
  </si>
  <si>
    <t>Ellston</t>
  </si>
  <si>
    <t>Ellsworth</t>
  </si>
  <si>
    <t>Elma</t>
  </si>
  <si>
    <t>Emmetsburg</t>
  </si>
  <si>
    <t>Epworth</t>
  </si>
  <si>
    <t>Evansdale</t>
  </si>
  <si>
    <t>Everly</t>
  </si>
  <si>
    <t>Exline</t>
  </si>
  <si>
    <t>Fairbank</t>
  </si>
  <si>
    <t>Fairfield</t>
  </si>
  <si>
    <t>Farley</t>
  </si>
  <si>
    <t>Farmersburg</t>
  </si>
  <si>
    <t>Fayette</t>
  </si>
  <si>
    <t>Ferguson</t>
  </si>
  <si>
    <t>Fertile</t>
  </si>
  <si>
    <t>Floris</t>
  </si>
  <si>
    <t>Floyd</t>
  </si>
  <si>
    <t>Fonda</t>
  </si>
  <si>
    <t>Fort Dodge</t>
  </si>
  <si>
    <t>Fort Madison</t>
  </si>
  <si>
    <t>Fostoria</t>
  </si>
  <si>
    <t>Franklin</t>
  </si>
  <si>
    <t>Fredericksburg</t>
  </si>
  <si>
    <t>Frederika</t>
  </si>
  <si>
    <t>Fredonia</t>
  </si>
  <si>
    <t>Fremont</t>
  </si>
  <si>
    <t>Galt</t>
  </si>
  <si>
    <t>Garden Grove</t>
  </si>
  <si>
    <t>Garrison</t>
  </si>
  <si>
    <t>Garwin</t>
  </si>
  <si>
    <t>Geneva</t>
  </si>
  <si>
    <t>Gibson</t>
  </si>
  <si>
    <t>Gilbertville</t>
  </si>
  <si>
    <t>Gillette Grove</t>
  </si>
  <si>
    <t>Gilmore City</t>
  </si>
  <si>
    <t>Gladbrook</t>
  </si>
  <si>
    <t>Glenwood</t>
  </si>
  <si>
    <t>Glidden</t>
  </si>
  <si>
    <t>Goldfield</t>
  </si>
  <si>
    <t>Goodell</t>
  </si>
  <si>
    <t>Gowrie</t>
  </si>
  <si>
    <t>Graf</t>
  </si>
  <si>
    <t>Grafton</t>
  </si>
  <si>
    <t>Grand Mound</t>
  </si>
  <si>
    <t>Granger</t>
  </si>
  <si>
    <t>Granville</t>
  </si>
  <si>
    <t>Gravity</t>
  </si>
  <si>
    <t>Gray</t>
  </si>
  <si>
    <t>Greeley</t>
  </si>
  <si>
    <t>Greene</t>
  </si>
  <si>
    <t>Greenfield</t>
  </si>
  <si>
    <t>Greenville</t>
  </si>
  <si>
    <t>Griswold</t>
  </si>
  <si>
    <t>Gruver</t>
  </si>
  <si>
    <t>Guernsey</t>
  </si>
  <si>
    <t>Guthrie Center</t>
  </si>
  <si>
    <t>Halbur</t>
  </si>
  <si>
    <t>Hamburg</t>
  </si>
  <si>
    <t>Hamilton</t>
  </si>
  <si>
    <t>Hampton</t>
  </si>
  <si>
    <t>Hanlontown</t>
  </si>
  <si>
    <t>Hansell</t>
  </si>
  <si>
    <t>Harcourt</t>
  </si>
  <si>
    <t>Harris</t>
  </si>
  <si>
    <t>Hartford</t>
  </si>
  <si>
    <t>Hartley</t>
  </si>
  <si>
    <t>Harvey</t>
  </si>
  <si>
    <t>Hastings</t>
  </si>
  <si>
    <t>Havelock</t>
  </si>
  <si>
    <t>Haverhill</t>
  </si>
  <si>
    <t>Hayesville</t>
  </si>
  <si>
    <t>Hazleton</t>
  </si>
  <si>
    <t>Hedrick</t>
  </si>
  <si>
    <t>Hepburn</t>
  </si>
  <si>
    <t>Hiawatha</t>
  </si>
  <si>
    <t>Hills</t>
  </si>
  <si>
    <t>Hillsboro</t>
  </si>
  <si>
    <t>Holland</t>
  </si>
  <si>
    <t>Holstein</t>
  </si>
  <si>
    <t>Hospers</t>
  </si>
  <si>
    <t>Houghton</t>
  </si>
  <si>
    <t>Hull</t>
  </si>
  <si>
    <t>Ida Grove</t>
  </si>
  <si>
    <t>Imogene</t>
  </si>
  <si>
    <t>Independence</t>
  </si>
  <si>
    <t>Indianola</t>
  </si>
  <si>
    <t>Inwood</t>
  </si>
  <si>
    <t>Iowa Falls</t>
  </si>
  <si>
    <t>Irwin</t>
  </si>
  <si>
    <t>Jackson Junction</t>
  </si>
  <si>
    <t>Jamaica</t>
  </si>
  <si>
    <t>Jefferson</t>
  </si>
  <si>
    <t>Jewell</t>
  </si>
  <si>
    <t>Jolley</t>
  </si>
  <si>
    <t>Kamrar</t>
  </si>
  <si>
    <t>Kanawha</t>
  </si>
  <si>
    <t>Kellerton</t>
  </si>
  <si>
    <t>Kelley</t>
  </si>
  <si>
    <t>Kellogg</t>
  </si>
  <si>
    <t>Kensett</t>
  </si>
  <si>
    <t>Keokuk</t>
  </si>
  <si>
    <t>Keomah Village</t>
  </si>
  <si>
    <t>Keosauqua</t>
  </si>
  <si>
    <t>Keota</t>
  </si>
  <si>
    <t>Keswick</t>
  </si>
  <si>
    <t>Kimballton</t>
  </si>
  <si>
    <t>Kinross</t>
  </si>
  <si>
    <t>Kirkman</t>
  </si>
  <si>
    <t>Kirkville</t>
  </si>
  <si>
    <t>Kiron</t>
  </si>
  <si>
    <t>Klemme</t>
  </si>
  <si>
    <t>Knierim</t>
  </si>
  <si>
    <t>Knoxville</t>
  </si>
  <si>
    <t>La Motte</t>
  </si>
  <si>
    <t>La Porte City</t>
  </si>
  <si>
    <t>Lacona</t>
  </si>
  <si>
    <t>Lake Park</t>
  </si>
  <si>
    <t>Lambs Grove</t>
  </si>
  <si>
    <t>Lanesboro</t>
  </si>
  <si>
    <t>Laurens</t>
  </si>
  <si>
    <t>Lawler</t>
  </si>
  <si>
    <t>Le Mars</t>
  </si>
  <si>
    <t>Le Roy</t>
  </si>
  <si>
    <t>Ledyard</t>
  </si>
  <si>
    <t>Legrand</t>
  </si>
  <si>
    <t>Lehigh</t>
  </si>
  <si>
    <t>Leighton</t>
  </si>
  <si>
    <t>Leland</t>
  </si>
  <si>
    <t>Lenox</t>
  </si>
  <si>
    <t>Leon</t>
  </si>
  <si>
    <t>Libertyville</t>
  </si>
  <si>
    <t>Lidderdale</t>
  </si>
  <si>
    <t>Linden</t>
  </si>
  <si>
    <t>Lineville</t>
  </si>
  <si>
    <t>Linn Grove</t>
  </si>
  <si>
    <t>Lisbon</t>
  </si>
  <si>
    <t>Liscomb</t>
  </si>
  <si>
    <t>Livermore</t>
  </si>
  <si>
    <t>Lockridge</t>
  </si>
  <si>
    <t>Logan</t>
  </si>
  <si>
    <t>Lone Tree</t>
  </si>
  <si>
    <t>Lorimor</t>
  </si>
  <si>
    <t>Lost Nation</t>
  </si>
  <si>
    <t>Low Moor</t>
  </si>
  <si>
    <t>Lucas</t>
  </si>
  <si>
    <t>Luzerne</t>
  </si>
  <si>
    <t>Lynnville</t>
  </si>
  <si>
    <t>Lytton</t>
  </si>
  <si>
    <t>Macksburg</t>
  </si>
  <si>
    <t>Magnolia</t>
  </si>
  <si>
    <t>Maharishi Vedic C</t>
  </si>
  <si>
    <t>Mallard</t>
  </si>
  <si>
    <t>Maloy</t>
  </si>
  <si>
    <t>Manilla</t>
  </si>
  <si>
    <t>Manning</t>
  </si>
  <si>
    <t>Manson</t>
  </si>
  <si>
    <t>Mapleton</t>
  </si>
  <si>
    <t>Marathon</t>
  </si>
  <si>
    <t>Marble Rock</t>
  </si>
  <si>
    <t>Marion</t>
  </si>
  <si>
    <t>Marne</t>
  </si>
  <si>
    <t>Marshalltown</t>
  </si>
  <si>
    <t>Martensdale</t>
  </si>
  <si>
    <t>Martinsburg</t>
  </si>
  <si>
    <t>Marysville</t>
  </si>
  <si>
    <t>Masonville</t>
  </si>
  <si>
    <t>Massena</t>
  </si>
  <si>
    <t>Matlock</t>
  </si>
  <si>
    <t>Maynard</t>
  </si>
  <si>
    <t>Mccallsburg</t>
  </si>
  <si>
    <t>Mccausland</t>
  </si>
  <si>
    <t>Mcclelland</t>
  </si>
  <si>
    <t>Mcintire</t>
  </si>
  <si>
    <t>Mechanicsville</t>
  </si>
  <si>
    <t>Mediapolis</t>
  </si>
  <si>
    <t>Melcher-dallas</t>
  </si>
  <si>
    <t>Melrose</t>
  </si>
  <si>
    <t>Meriden</t>
  </si>
  <si>
    <t>Merrill</t>
  </si>
  <si>
    <t>Meservey</t>
  </si>
  <si>
    <t>Miles</t>
  </si>
  <si>
    <t>Milford</t>
  </si>
  <si>
    <t>Millerton</t>
  </si>
  <si>
    <t>Millville</t>
  </si>
  <si>
    <t>Milo</t>
  </si>
  <si>
    <t>Minden</t>
  </si>
  <si>
    <t>Mingo</t>
  </si>
  <si>
    <t>Mitchell</t>
  </si>
  <si>
    <t>Modale</t>
  </si>
  <si>
    <t>Mondamin</t>
  </si>
  <si>
    <t>Monmouth</t>
  </si>
  <si>
    <t>Monona</t>
  </si>
  <si>
    <t>Montezuma</t>
  </si>
  <si>
    <t>Monticello</t>
  </si>
  <si>
    <t>Montour</t>
  </si>
  <si>
    <t>Montrose</t>
  </si>
  <si>
    <t>Moorland</t>
  </si>
  <si>
    <t>Morning Sun</t>
  </si>
  <si>
    <t>Morrison</t>
  </si>
  <si>
    <t>Moulton</t>
  </si>
  <si>
    <t>Mount Ayr</t>
  </si>
  <si>
    <t>Mount Pleasant</t>
  </si>
  <si>
    <t>Mount Union</t>
  </si>
  <si>
    <t>Murray</t>
  </si>
  <si>
    <t>Muscatine</t>
  </si>
  <si>
    <t>New Liberty</t>
  </si>
  <si>
    <t>New Sharon</t>
  </si>
  <si>
    <t>New Vienna</t>
  </si>
  <si>
    <t>New Virginia</t>
  </si>
  <si>
    <t>Newton</t>
  </si>
  <si>
    <t>Nodaway</t>
  </si>
  <si>
    <t>North Buena Vista</t>
  </si>
  <si>
    <t>North English</t>
  </si>
  <si>
    <t>North Washington</t>
  </si>
  <si>
    <t>Northboro</t>
  </si>
  <si>
    <t>Northwood</t>
  </si>
  <si>
    <t>Norwalk</t>
  </si>
  <si>
    <t>Norway</t>
  </si>
  <si>
    <t>Numa</t>
  </si>
  <si>
    <t>Oakland</t>
  </si>
  <si>
    <t>Oakland Acres</t>
  </si>
  <si>
    <t>Oakville</t>
  </si>
  <si>
    <t>Ocheyedan</t>
  </si>
  <si>
    <t>Oelwein</t>
  </si>
  <si>
    <t>Ogden</t>
  </si>
  <si>
    <t>Okoboji</t>
  </si>
  <si>
    <t>Olds</t>
  </si>
  <si>
    <t>Ollie</t>
  </si>
  <si>
    <t>Orange City</t>
  </si>
  <si>
    <t>Orchard</t>
  </si>
  <si>
    <t>Orient</t>
  </si>
  <si>
    <t>Orleans</t>
  </si>
  <si>
    <t>Osage</t>
  </si>
  <si>
    <t>Osceola</t>
  </si>
  <si>
    <t>Ossian</t>
  </si>
  <si>
    <t>Osterdock</t>
  </si>
  <si>
    <t>Ottosen</t>
  </si>
  <si>
    <t>Ottumwa</t>
  </si>
  <si>
    <t>Owasa</t>
  </si>
  <si>
    <t>Oxford Junction</t>
  </si>
  <si>
    <t>Oyens</t>
  </si>
  <si>
    <t>Pacific Junction</t>
  </si>
  <si>
    <t>Packwood</t>
  </si>
  <si>
    <t>Palo</t>
  </si>
  <si>
    <t>Panorama Park</t>
  </si>
  <si>
    <t>Parkersburg</t>
  </si>
  <si>
    <t>Paton</t>
  </si>
  <si>
    <t>Patterson</t>
  </si>
  <si>
    <t>Paullina</t>
  </si>
  <si>
    <t>Pella</t>
  </si>
  <si>
    <t>Peosta</t>
  </si>
  <si>
    <t>Persia</t>
  </si>
  <si>
    <t>Peterson</t>
  </si>
  <si>
    <t>Pioneer</t>
  </si>
  <si>
    <t>Pisgah</t>
  </si>
  <si>
    <t>Plainfield</t>
  </si>
  <si>
    <t>Pleasant Hill</t>
  </si>
  <si>
    <t>Pleasanton</t>
  </si>
  <si>
    <t>Plymouth</t>
  </si>
  <si>
    <t>Pocahontas</t>
  </si>
  <si>
    <t>Pomeroy</t>
  </si>
  <si>
    <t>Popejoy</t>
  </si>
  <si>
    <t>Portsmouth</t>
  </si>
  <si>
    <t>Prairie City</t>
  </si>
  <si>
    <t>Prairieburg</t>
  </si>
  <si>
    <t>Prescott</t>
  </si>
  <si>
    <t>Primghar</t>
  </si>
  <si>
    <t>Princeton</t>
  </si>
  <si>
    <t>Promise City</t>
  </si>
  <si>
    <t>Protivin</t>
  </si>
  <si>
    <t>Pulaski</t>
  </si>
  <si>
    <t>Quasqueton</t>
  </si>
  <si>
    <t>Quimby</t>
  </si>
  <si>
    <t>Radcliffe</t>
  </si>
  <si>
    <t>Ralston</t>
  </si>
  <si>
    <t>Randalia</t>
  </si>
  <si>
    <t>Rathbun</t>
  </si>
  <si>
    <t>Raymond</t>
  </si>
  <si>
    <t>Readlyn</t>
  </si>
  <si>
    <t>Red Oak</t>
  </si>
  <si>
    <t>Redding</t>
  </si>
  <si>
    <t>Reinbeck</t>
  </si>
  <si>
    <t>Rembrandt</t>
  </si>
  <si>
    <t>Remsen</t>
  </si>
  <si>
    <t>Renwick</t>
  </si>
  <si>
    <t>Rhodes</t>
  </si>
  <si>
    <t>Richland</t>
  </si>
  <si>
    <t>Rickardsville</t>
  </si>
  <si>
    <t>Ricketts</t>
  </si>
  <si>
    <t>Rinard</t>
  </si>
  <si>
    <t>Riverdale</t>
  </si>
  <si>
    <t>Rock Falls</t>
  </si>
  <si>
    <t>Rock Rapids</t>
  </si>
  <si>
    <t>Rockford</t>
  </si>
  <si>
    <t>Rockwell</t>
  </si>
  <si>
    <t>Rodman</t>
  </si>
  <si>
    <t>Rodney</t>
  </si>
  <si>
    <t>Roland</t>
  </si>
  <si>
    <t>Rolfe</t>
  </si>
  <si>
    <t>Rome</t>
  </si>
  <si>
    <t>Rose Hill</t>
  </si>
  <si>
    <t>Rossie</t>
  </si>
  <si>
    <t>Royal</t>
  </si>
  <si>
    <t>Rudd</t>
  </si>
  <si>
    <t>Runnells</t>
  </si>
  <si>
    <t>Russell</t>
  </si>
  <si>
    <t>Rutland</t>
  </si>
  <si>
    <t>Sabula</t>
  </si>
  <si>
    <t>Sac City</t>
  </si>
  <si>
    <t>Sageville</t>
  </si>
  <si>
    <t>Saint Anthony</t>
  </si>
  <si>
    <t>Saint Charles</t>
  </si>
  <si>
    <t>Salem</t>
  </si>
  <si>
    <t>Sanborn</t>
  </si>
  <si>
    <t>Scarville</t>
  </si>
  <si>
    <t>Schaller</t>
  </si>
  <si>
    <t>Schleswig</t>
  </si>
  <si>
    <t>Scranton</t>
  </si>
  <si>
    <t>Searsboro</t>
  </si>
  <si>
    <t>Seymour</t>
  </si>
  <si>
    <t>Shannon City</t>
  </si>
  <si>
    <t>Sharpsburg</t>
  </si>
  <si>
    <t>Shelby</t>
  </si>
  <si>
    <t>Sheldahl</t>
  </si>
  <si>
    <t>Sheldon</t>
  </si>
  <si>
    <t>Shenandoah</t>
  </si>
  <si>
    <t>Sherrill</t>
  </si>
  <si>
    <t>Shueyville</t>
  </si>
  <si>
    <t>Sibley</t>
  </si>
  <si>
    <t>Sidney</t>
  </si>
  <si>
    <t>Sigourney</t>
  </si>
  <si>
    <t>Silver City</t>
  </si>
  <si>
    <t>Sioux Center</t>
  </si>
  <si>
    <t>Sioux Rapids</t>
  </si>
  <si>
    <t>Slater</t>
  </si>
  <si>
    <t>Smithland</t>
  </si>
  <si>
    <t>Soldier</t>
  </si>
  <si>
    <t>Solon</t>
  </si>
  <si>
    <t>South English</t>
  </si>
  <si>
    <t>Spencer</t>
  </si>
  <si>
    <t>Spirit Lake</t>
  </si>
  <si>
    <t>Spragueville</t>
  </si>
  <si>
    <t>Spring Hill</t>
  </si>
  <si>
    <t>St Ansgar</t>
  </si>
  <si>
    <t>St Donatus</t>
  </si>
  <si>
    <t>St Lucas</t>
  </si>
  <si>
    <t>St Marys</t>
  </si>
  <si>
    <t>St Paul</t>
  </si>
  <si>
    <t>Stanwood</t>
  </si>
  <si>
    <t>Steamboat Rock</t>
  </si>
  <si>
    <t>Stockton</t>
  </si>
  <si>
    <t>Storm Lake</t>
  </si>
  <si>
    <t>Stout</t>
  </si>
  <si>
    <t>Stratford</t>
  </si>
  <si>
    <t>Strawberry Point</t>
  </si>
  <si>
    <t>Struble</t>
  </si>
  <si>
    <t>Superior</t>
  </si>
  <si>
    <t>Swan</t>
  </si>
  <si>
    <t>Tabor</t>
  </si>
  <si>
    <t>Tama</t>
  </si>
  <si>
    <t>Tennant</t>
  </si>
  <si>
    <t>Terril</t>
  </si>
  <si>
    <t>Thompson</t>
  </si>
  <si>
    <t>Thor</t>
  </si>
  <si>
    <t>Thornburg</t>
  </si>
  <si>
    <t>Thurman</t>
  </si>
  <si>
    <t>Tiffin</t>
  </si>
  <si>
    <t>Tingley</t>
  </si>
  <si>
    <t>Titonka</t>
  </si>
  <si>
    <t>Toledo</t>
  </si>
  <si>
    <t>Toronto</t>
  </si>
  <si>
    <t>Traer</t>
  </si>
  <si>
    <t>Tripoli</t>
  </si>
  <si>
    <t>Truesdale</t>
  </si>
  <si>
    <t>Truro</t>
  </si>
  <si>
    <t>Turin</t>
  </si>
  <si>
    <t>Udell</t>
  </si>
  <si>
    <t>Underwood</t>
  </si>
  <si>
    <t>Union</t>
  </si>
  <si>
    <t>Unionville</t>
  </si>
  <si>
    <t>University Height</t>
  </si>
  <si>
    <t>Urbandale</t>
  </si>
  <si>
    <t>Ute</t>
  </si>
  <si>
    <t>Vail</t>
  </si>
  <si>
    <t>Valeria</t>
  </si>
  <si>
    <t>Van Horne</t>
  </si>
  <si>
    <t>Van Meter</t>
  </si>
  <si>
    <t>Varina</t>
  </si>
  <si>
    <t>Ventura</t>
  </si>
  <si>
    <t>Victor</t>
  </si>
  <si>
    <t>Villisca</t>
  </si>
  <si>
    <t>Vincent</t>
  </si>
  <si>
    <t>Vinton</t>
  </si>
  <si>
    <t>Volga</t>
  </si>
  <si>
    <t>Wadena</t>
  </si>
  <si>
    <t>Walford</t>
  </si>
  <si>
    <t>Wallingford</t>
  </si>
  <si>
    <t>Washington</t>
  </si>
  <si>
    <t>Washta</t>
  </si>
  <si>
    <t>Waterloo</t>
  </si>
  <si>
    <t>Waterville</t>
  </si>
  <si>
    <t>Waucoma</t>
  </si>
  <si>
    <t>Waukee</t>
  </si>
  <si>
    <t>Webb</t>
  </si>
  <si>
    <t>Weldon</t>
  </si>
  <si>
    <t>Wellsburg</t>
  </si>
  <si>
    <t>Welton</t>
  </si>
  <si>
    <t>West Branch</t>
  </si>
  <si>
    <t>West Chester</t>
  </si>
  <si>
    <t>West Des Moines</t>
  </si>
  <si>
    <t>West Liberty</t>
  </si>
  <si>
    <t>West Union</t>
  </si>
  <si>
    <t>Westgate</t>
  </si>
  <si>
    <t>Westphalia</t>
  </si>
  <si>
    <t>Westside</t>
  </si>
  <si>
    <t>Westwood</t>
  </si>
  <si>
    <t>Wheatland</t>
  </si>
  <si>
    <t>Whiting</t>
  </si>
  <si>
    <t>Whittemore</t>
  </si>
  <si>
    <t>Whitten</t>
  </si>
  <si>
    <t>Willey</t>
  </si>
  <si>
    <t>Williams</t>
  </si>
  <si>
    <t>Williamson</t>
  </si>
  <si>
    <t>Windsor Heights</t>
  </si>
  <si>
    <t>Woodbine</t>
  </si>
  <si>
    <t>Woodburn</t>
  </si>
  <si>
    <t>Woodward</t>
  </si>
  <si>
    <t>Woolstock</t>
  </si>
  <si>
    <t>Yale</t>
  </si>
  <si>
    <t>Yorktown</t>
  </si>
  <si>
    <t>Zwingle</t>
  </si>
  <si>
    <t>Population (2010 Census)</t>
  </si>
  <si>
    <t>Lu verne</t>
  </si>
  <si>
    <t>Why are you asking for water debt in the wastewater section? What about wastewater debt? (League: Thank you for your comment so we could make the adjustment.  Both sections ask about debt, but wastewater should have been clearly indicated in that section and was not.  It is now corrected).</t>
  </si>
  <si>
    <t>3.15/1,000 Gallons</t>
  </si>
  <si>
    <t>$6.15 per thousand</t>
  </si>
  <si>
    <t>Quarterly bill</t>
  </si>
  <si>
    <t>Cubic feet</t>
  </si>
  <si>
    <t>Charge per person, not metered</t>
  </si>
  <si>
    <t>Monthly fee per business</t>
  </si>
  <si>
    <t>Per month</t>
  </si>
  <si>
    <t>Water service fee and rate based on consumption</t>
  </si>
  <si>
    <t>20.00 water meter monthly basic connection fee</t>
  </si>
  <si>
    <t>City does not own sewer or garbage.  Both are a pass thru amount to other utilities.</t>
  </si>
  <si>
    <t>The City has garbage rates - residential $14.85 per month and landfill fees for business and government $9.35 per month</t>
  </si>
  <si>
    <t xml:space="preserve">City of Aurora only has Wastewater billing for its citizens &amp; businesses rate is set at 30.62 per month (plus tax for businesses) There is no current way for city to measure the usage </t>
  </si>
  <si>
    <t>irrigation water (separate meter) gets charged the same $6.10 per every 1000 gallons but does not get charged any sewer rate</t>
  </si>
  <si>
    <t>I didn't fill out the commercial portion as the rates are the same as residential</t>
  </si>
  <si>
    <t>City provided additional information and local code</t>
  </si>
  <si>
    <t>*</t>
  </si>
  <si>
    <t>Sr.No.</t>
  </si>
  <si>
    <t>Response No</t>
  </si>
  <si>
    <t>City/County</t>
  </si>
  <si>
    <t>Population (2010 US Census)</t>
  </si>
  <si>
    <t>Phone or Email</t>
  </si>
  <si>
    <t>Residential Water: Minimum Charge-Cost to customer (Monthly Rate in Dollars)</t>
  </si>
  <si>
    <t>Residential Water: 5,000 Gallons of Water-Cost to customer (Monthly Rate in Dollars)</t>
  </si>
  <si>
    <t>Residential Water: 10,000 Gallons of Water-Cost to customer (Monthly Rate in Dollars)</t>
  </si>
  <si>
    <t>If you have a minimum charge, how many gallons can a resident use to still only be charged this minimum amount? OR, please describe any alternate billing structure your city may use:</t>
  </si>
  <si>
    <t>If you have a minimum charge, what is the actual rate per gallon after the minimum is met?</t>
  </si>
  <si>
    <t>Commercial Water: 50,000 Gallons of Water-Cost to customer (Monthly Rate in Dollars)</t>
  </si>
  <si>
    <t>Commercial Water: 200,000 Gallons of Water-Cost to customer (Monthly Rate in Dollars)</t>
  </si>
  <si>
    <t>If you sell water to another utility, system, home owners association, etc. please describe your rate structure:</t>
  </si>
  <si>
    <t>Residential Wastewater: Flat Rate-Cost to customer (Monthly Rate in Dollars)</t>
  </si>
  <si>
    <t>Residential Wastewater: Percentage of Water Usage-Cost to customer (Monthly Rate in Dollars)</t>
  </si>
  <si>
    <t>Residential Wastewater: Per 1,000 Gallons of Water-Cost to customer (Monthly Rate in Dollars)</t>
  </si>
  <si>
    <t>Commercial Wastewater: Flat Rate-Cost to customer (Monthly Rate in Dollars)</t>
  </si>
  <si>
    <t>Commercial Wastewater: Per 1,000 Gallons of Water-Cost to customer (Monthly Rate in Dollars)</t>
  </si>
  <si>
    <t>If you have a minimum charge, how many gallons can a resident dispose to still pay the minimum?  OR, please describe any alternate billing structure your city may use:</t>
  </si>
  <si>
    <t>How many users do you provide wastewater service?</t>
  </si>
  <si>
    <t>What is the average wastewater bill for your residential customers?</t>
  </si>
  <si>
    <t>Select all that apply: Basic cost of service</t>
  </si>
  <si>
    <t>Select all that apply: Rate is higher because the city is paying off wastewater utility debt.</t>
  </si>
  <si>
    <t>Select all that apply: Rate is higher because the city is saving toward an upcoming wastewater utility debt.</t>
  </si>
  <si>
    <t>How much wastewater utility debt is the city paying off? (Enter a number only, with no dollar sign or other characters).</t>
  </si>
  <si>
    <t>How much wastewater utility debt is the city saving for? (Enter a number only, with no dollar sign or other characters).</t>
  </si>
  <si>
    <t>Select all that apply: Other</t>
  </si>
  <si>
    <t>Please describe why you selected "other" above:</t>
  </si>
  <si>
    <t>What is the basic monthly rate?</t>
  </si>
  <si>
    <t>Does your city provide city-owned solid waste collection?</t>
  </si>
  <si>
    <t>If yes, what is the basic monthly cost to the consumer?</t>
  </si>
  <si>
    <t>Do you have any additional comments or clarifications related to this survey?</t>
  </si>
  <si>
    <t/>
  </si>
  <si>
    <t>We have a flat fee</t>
  </si>
  <si>
    <t>X</t>
  </si>
  <si>
    <t>Jackie Steele</t>
  </si>
  <si>
    <t>jsteele@adeliowa.org</t>
  </si>
  <si>
    <t>$7.45 per 1,000 gallons</t>
  </si>
  <si>
    <t>First 5,000 gallons	$7.45 per 1,000 gallons ; Next 6,000 – 20,000 gallons	$5.02 per 1,000 gallons ; Next 21,000 – 100,000 gallons	$4.06 per 1,000 gallons ; 101,000 gallons and over	$3.17 per 1,000 gallons</t>
  </si>
  <si>
    <t>First 5,000 gallons - $7.09 per 1,000 gallons, everything thereafter is $5.09 per 1,000 gallons _x000D_
Minimum Charge is $14.18 (for 2,000 gallons - same as water)</t>
  </si>
  <si>
    <t>$3.00 per ESU</t>
  </si>
  <si>
    <t>We contract garbage and recycling services.  The flat charge for each resident is $11.82/mo for garbage, $3.88/mo for recycling</t>
  </si>
  <si>
    <t>CINDY VANANTWERP</t>
  </si>
  <si>
    <t>641.937.5215</t>
  </si>
  <si>
    <t>1,104.00</t>
  </si>
  <si>
    <t>PER 1000 gallon increase</t>
  </si>
  <si>
    <t>we only have 1 car wash and the flat rate was established per council approval, it is non metered</t>
  </si>
  <si>
    <t>recycling charge is included with waste management cost agreement</t>
  </si>
  <si>
    <t>Karen Wardrip</t>
  </si>
  <si>
    <t>kwardrip@akronia.org</t>
  </si>
  <si>
    <t>3.08/1000 gal for next 4000; 2.52/1000 gal for next 5000; 2.11/1000 for next 10,000</t>
  </si>
  <si>
    <t>costs of production based on usage--based off rate study</t>
  </si>
  <si>
    <t>2,999</t>
  </si>
  <si>
    <t>Sharon Robertson</t>
  </si>
  <si>
    <t>alburnett@fmtcs.com</t>
  </si>
  <si>
    <t>1,000</t>
  </si>
  <si>
    <t>Select all that apply</t>
  </si>
  <si>
    <t>city is paying off water improvement debt.  New well and chlorination system in 2010</t>
  </si>
  <si>
    <t>Lorrie Watts</t>
  </si>
  <si>
    <t>lorriecityofaldenia@hotmail.ccom</t>
  </si>
  <si>
    <t>6.28 per 1000 gallons of consumption</t>
  </si>
  <si>
    <t>1,256</t>
  </si>
  <si>
    <t>The cost of maintaining the system, revenue bonds and employees wages and benefits.</t>
  </si>
  <si>
    <t>.99</t>
  </si>
  <si>
    <t>Flat fee of $11.80 plus .99 per 1000 gallons of disposal</t>
  </si>
  <si>
    <t>We contract solid waste removal at $13.00 per month and pay a landfill assessment fee which is also passed onto the customer bringing the garbage bill to $20.00/month.  We also have a citywide clean up each year that is included in that fee.  Recycling is run through Rural Iowa Waste Management and Rural Iowa Landfill.</t>
  </si>
  <si>
    <t>Brien Rindone</t>
  </si>
  <si>
    <t>brindone@netamu.com</t>
  </si>
  <si>
    <t>Our minimum charge is a flat customer service charge. It is not based on water usage. The charge is included in the numbers above.</t>
  </si>
  <si>
    <t>We charge $2.34 per 100 cubic feet. We have a customer service charge based on the size of your meter which is charged whether there is usage or not.</t>
  </si>
  <si>
    <t>This is based on a 2 inch meter ($41.10/month) plus $2.34 per 100 cubic feet. The customer service charge is based on meter size but our metered rate is the same for both commercial and residential customers.</t>
  </si>
  <si>
    <t>We have a bulk tank that charges $6.00 per 1000 gallons. This is primarily for use by customers wanting to fill a water tank (farmers, contractors).</t>
  </si>
  <si>
    <t>There is a $3.67 monthly customer charge and then $3.72 per 100 cubic feet of water metered.</t>
  </si>
  <si>
    <t>It is a flat charge and not based on water usage. It is $3.00 for residential, $9.00 for commercial, and $15.00 for industrial.</t>
  </si>
  <si>
    <t>JANJ HYSELL</t>
  </si>
  <si>
    <t>allerton@grm.net</t>
  </si>
  <si>
    <t>3,368</t>
  </si>
  <si>
    <t>6,241</t>
  </si>
  <si>
    <t>1000 gal (9.68)  after that 3.10 per gal.  this is for a factory. other business use reg rate</t>
  </si>
  <si>
    <t>1496 gallons</t>
  </si>
  <si>
    <t>1496-3740 gal/2.97 each 1000 * 3740-7480 gal/2.02 each 1000 * 7480-29,920 gal/1.35 each 1000 * 29,920-74,800 gal/.88 each 1000 * over 74,800/.47 each 1000</t>
  </si>
  <si>
    <t>usage - same rate table as residents</t>
  </si>
  <si>
    <t>4.75 per 1000 gallon</t>
  </si>
  <si>
    <t>1,030.00</t>
  </si>
  <si>
    <t>5.15 per 1000 gallons</t>
  </si>
  <si>
    <t>515-967-5136</t>
  </si>
  <si>
    <t>6.01 per 1,000 gallons</t>
  </si>
  <si>
    <t>1,217</t>
  </si>
  <si>
    <t>15.00 base charge plus 6.01 per 1,000 gallons of water</t>
  </si>
  <si>
    <t>We do not sell to other utilities.  Water sales to HOAs (irrigation use) are $6.01 per 1,000 gallons of usage.</t>
  </si>
  <si>
    <t>1,000 gallons of water</t>
  </si>
  <si>
    <t>Equivalent residential unit (ERU).  1 ERU = 4,000 square feet of impervious surface.</t>
  </si>
  <si>
    <t>City contracts with Waste Management to provide garbage collection to residents.  Our residents pay $8.40 monthly for this collection.</t>
  </si>
  <si>
    <t>Paula Meyermann</t>
  </si>
  <si>
    <t>cityofandover@yahoo.com</t>
  </si>
  <si>
    <t>The recycling fee is included in the garbage monthly fee of $11.50.</t>
  </si>
  <si>
    <t>KATHY A TILL</t>
  </si>
  <si>
    <t>andrewia@netins.net</t>
  </si>
  <si>
    <t>Usage without special billing.</t>
  </si>
  <si>
    <t>We have contracted solid waste and recycling.  Charge to consumers $10.00 per month._x000D_
Solid Waste weekly pickup and recycle pickup every 2 weeks.</t>
  </si>
  <si>
    <t>Ruth A. Groth</t>
  </si>
  <si>
    <t>anthoncc@longlines.com</t>
  </si>
  <si>
    <t>1,047.80</t>
  </si>
  <si>
    <t>same as above</t>
  </si>
  <si>
    <t>Mary Jo Brown</t>
  </si>
  <si>
    <t>brownmj@arlingtonia.com</t>
  </si>
  <si>
    <t>7.43/1000</t>
  </si>
  <si>
    <t>1,494.50</t>
  </si>
  <si>
    <t>7.43 per 1000 same as everything else after the minimum</t>
  </si>
  <si>
    <t>2000. the minimum is 18.93</t>
  </si>
  <si>
    <t>Our residents pay 8.75 per month for the county owned landfill and recycling center on their utility bill</t>
  </si>
  <si>
    <t>Sara Burke</t>
  </si>
  <si>
    <t>563.556.7106</t>
  </si>
  <si>
    <t>.002074</t>
  </si>
  <si>
    <t>$37.50 for the first 1000 cubic feet of water, additional usage is $2.50 for each 100 cubic feet.</t>
  </si>
  <si>
    <t>$10.75 for garbage includes recycling</t>
  </si>
  <si>
    <t>319-446-7870</t>
  </si>
  <si>
    <t>.00472</t>
  </si>
  <si>
    <t>Same as Residental</t>
  </si>
  <si>
    <t>2500 gal</t>
  </si>
  <si>
    <t>operations cost of sewer plant</t>
  </si>
  <si>
    <t>15.45 includes solid waste and yard waste contracted services.</t>
  </si>
  <si>
    <t>Barb Messerole</t>
  </si>
  <si>
    <t>barb@aureliaia.com</t>
  </si>
  <si>
    <t>.00510428</t>
  </si>
  <si>
    <t>0-1,249 gallons - .00585193/gallon; next 2,491 gallons-.00510428/gal; over 3,740 gal-.0049225/gal</t>
  </si>
  <si>
    <t>2,023</t>
  </si>
  <si>
    <t>1.00 per household</t>
  </si>
  <si>
    <t>TERESA HOEPNER</t>
  </si>
  <si>
    <t>CITYCLERK@CITYOFAVOCA.COM</t>
  </si>
  <si>
    <t>CHANGES EVERY 5000 GALLONS</t>
  </si>
  <si>
    <t>OUR RATE TABLES</t>
  </si>
  <si>
    <t>SIZE OF PROPERTY, ZONING AND WATER RUN OFF ON PROPERTY</t>
  </si>
  <si>
    <t>563-673-3471</t>
  </si>
  <si>
    <t>1.88 per 1000</t>
  </si>
  <si>
    <t>Based on Ordinances set by city council</t>
  </si>
  <si>
    <t>We do not sell water to another utility.</t>
  </si>
  <si>
    <t>3295 gallons</t>
  </si>
  <si>
    <t>The city contracts garbage pick up with an outside entity and charges the utility customers a flat fee for this service.</t>
  </si>
  <si>
    <t>Loras Mauer City Clerk</t>
  </si>
  <si>
    <t>563-581-8590</t>
  </si>
  <si>
    <t>Solid waste collection and recycling provoded by the city.</t>
  </si>
  <si>
    <t>Peg Kimberley</t>
  </si>
  <si>
    <t>city@baxter-iowa.com</t>
  </si>
  <si>
    <t>1,000 gal.</t>
  </si>
  <si>
    <t>5.95/1M gal.</t>
  </si>
  <si>
    <t>1,201.36</t>
  </si>
  <si>
    <t>1,000 gals.</t>
  </si>
  <si>
    <t>The City Wastewater fees are based on 1,000 gallons. The first 1,000 fee is $48.80. Everything over the first 1,000 gallons is charged at $10.60/1M gallons. The City contracts recycling service from the same company as garbage collection. We bill each customer $8.00/mth per garbage pick up and $2.00/mth per recycling pick up.</t>
  </si>
  <si>
    <t>.0062</t>
  </si>
  <si>
    <t>1,263.60</t>
  </si>
  <si>
    <t>Abbey Skrivseth</t>
  </si>
  <si>
    <t>abbey.skrivseth@bellevueia.gov</t>
  </si>
  <si>
    <t>Rates are in cubic feet: 0-5400=10.00; 5401-10800=15.00; 10801-21600=20.00; 21600-100000=25.00; over 100000=30.00</t>
  </si>
  <si>
    <t>Rates are in cubic feet: 0-450=15.00; 451-900=30.00; 901-1800=45.00; 1801-8333=90.00; over 8334=125.00</t>
  </si>
  <si>
    <t>The wastewater debt has been paid off for a couple years.  However, any overage is placed in an account to cover any large future expense down the road.</t>
  </si>
  <si>
    <t>Recycling fee is included in garbage rate, roughly 20% of the rate is for recycling.</t>
  </si>
  <si>
    <t>Lee Ann Waltzing</t>
  </si>
  <si>
    <t>cityhall@wmtel.net</t>
  </si>
  <si>
    <t>.00925</t>
  </si>
  <si>
    <t>1,659.88</t>
  </si>
  <si>
    <t>$9.25/1000 gals first 37,500 gallons and $8.08/1000 gals after that</t>
  </si>
  <si>
    <t>DNA</t>
  </si>
  <si>
    <t>1483 gallons</t>
  </si>
  <si>
    <t>per property; if one meter serves more than one property then the fee assessed is $4/unit X 80%</t>
  </si>
  <si>
    <t>I cannot give an average wastewater charge because there are huge users which would sway the residential use.</t>
  </si>
  <si>
    <t>Lisa Syring</t>
  </si>
  <si>
    <t>cityofbennett@fbcom.net</t>
  </si>
  <si>
    <t>.00467 per gallon</t>
  </si>
  <si>
    <t>gallons used</t>
  </si>
  <si>
    <t>LISA BERRY</t>
  </si>
  <si>
    <t>BERRYLISA49@YAHOO.COM</t>
  </si>
  <si>
    <t>CUSTOMER IS INVOICED THE MINIMUM OF $20 PLUS $0.003 CENTS FOR EVERY GALLON IN EXCESS OF 5000</t>
  </si>
  <si>
    <t>WE HAVE NO COMMERCIAL CUSTOMERS</t>
  </si>
  <si>
    <t>2,500</t>
  </si>
  <si>
    <t>0-2,500 gal $15.89 - $5.68 per 1,000 gal. thereafter</t>
  </si>
  <si>
    <t>1,137.69</t>
  </si>
  <si>
    <t>0-2,500 gal $15.89 - $5.68 per 1,000 gal thereafter</t>
  </si>
  <si>
    <t>contracted with Republic Services for 10 years</t>
  </si>
  <si>
    <t>Up to 1000</t>
  </si>
  <si>
    <t>15.00 minimum rate up to 1,000 gallons 2.00 per 1,000 after</t>
  </si>
  <si>
    <t>Up to 1000 gallons</t>
  </si>
  <si>
    <t>Kimberly Boyer</t>
  </si>
  <si>
    <t>2,000</t>
  </si>
  <si>
    <t>.00684</t>
  </si>
  <si>
    <t>Lesli</t>
  </si>
  <si>
    <t>$3.33 for first 1000 cubic foot (approx 7.5 gallons) $5.42 for anything over 1000</t>
  </si>
  <si>
    <t>2,200</t>
  </si>
  <si>
    <t>8,800</t>
  </si>
  <si>
    <t>$3.33 per 100 cubic foot (approx 7.5 gallons)</t>
  </si>
  <si>
    <t>Separate Meters/Bulk Sales have a rate of $5.42 per cubic foot._x000D_
Water District - $5.90 per 100 cubic foot up to 55000 cubic feet, then $8.85 per 100 cubic foot for anything above.</t>
  </si>
  <si>
    <t>74 gallons</t>
  </si>
  <si>
    <t>It is not per gallon, we charge $1.95 per month for storm water collection.</t>
  </si>
  <si>
    <t>Average wastewater amount is based on April 2016 residential usage divided by number of residential customers.</t>
  </si>
  <si>
    <t>We do not have a waste water system in our city.</t>
  </si>
  <si>
    <t>Shell Anderson</t>
  </si>
  <si>
    <t>cityofbritt@comm1net.net</t>
  </si>
  <si>
    <t>3.35/first 20,000; $2.87 over 20,000</t>
  </si>
  <si>
    <t>minimum 8.38 for first 2500 + 3.35/1000 gallons under 20,000 user + 2.87/1000 gallons over 20,000</t>
  </si>
  <si>
    <t>Lindy Jessen City Clerk</t>
  </si>
  <si>
    <t>cityofbronson@wiatel.net</t>
  </si>
  <si>
    <t>next 4000 gallons for $1.40 per 1000 gallons; next 3000 gallons for 1.20 per 1000 gallons; all over 11,000 gallons for .80 per 1000 gallons</t>
  </si>
  <si>
    <t>per above</t>
  </si>
  <si>
    <t>we do not</t>
  </si>
  <si>
    <t>Stephanie Stuecker</t>
  </si>
  <si>
    <t>stueckers@burlingtoniowa.org</t>
  </si>
  <si>
    <t>Residental rates not metered, commerical only metered.  Contact Burlington Muncipal Waterworks for rates 319-754-6501.</t>
  </si>
  <si>
    <t xml:space="preserve">	7/1/2015_x000D_
	_x000D_
Base annual Rate	190.8_x000D_
In addition	_x000D_
Additional room over six, each	19.72_x000D_
Min room per apartment	151.32_x000D_
First bathtub	111.84_x000D_
Second bathtub	74_x000D_
Additional bathtub	55.96_x000D_
First water closet	111.84_x000D_
Second water closet	74_x000D_
Additional water closet	55.96_x000D_
	_x000D_
Meter Residential contributors	_x000D_
Base charge	10.13  monthly_x000D_
Charge per 1,000 gallons of water	4.04_x000D_
	_x000D_
Metered Nonrestidental	_x000D_
Base charge	10.13  monthly_x000D_
Charge per 1,000 gallons of water	4.04_x000D_
	_x000D_
Metered, monitored	10.13_x000D_
Charge per 1,000 gallons of water discharged	1.27_x000D_
Charge per pound of BOD discharged	0.9498_x000D_
Charge per pound of SS discharged	0.8026_x000D_
	_x000D_
	_x000D_
	_x000D_
</t>
  </si>
  <si>
    <t xml:space="preserve">Storm Water Fees	_x000D_
Unmetered Residential	2.36 monthly_x000D_
Metered Residential	7.08_x000D_
Square Feet:_x000D_
Less than 25,000	11.79_x000D_
25,001 - 50,000	23.92_x000D_
50,000-75,000	35.37_x000D_
</t>
  </si>
  <si>
    <t>Vickie Madsen</t>
  </si>
  <si>
    <t>(515)924-3618    cityofburt@netins.net</t>
  </si>
  <si>
    <t>3.75 per 1,000 gallons of water</t>
  </si>
  <si>
    <t>3.75 per 1,000 gallons of water plus 10.00 flat fee--we do not have a special commercial rate--no customers with high water usage</t>
  </si>
  <si>
    <t>Calamus, IA</t>
  </si>
  <si>
    <t>Laurie Ganzer</t>
  </si>
  <si>
    <t>calamusclerk@fbcom.net</t>
  </si>
  <si>
    <t>.002000</t>
  </si>
  <si>
    <t>563-562-3154</t>
  </si>
  <si>
    <t>3.00 FOR FIRST 29,000 THEN 2.50 AFTER THAT</t>
  </si>
  <si>
    <t>RATES BASED ON SIZE OF METER INSTALLED, I AM PRICING USING 3/4 INCH METER. A 1" METER WOULD HAVE A 22.00 MIN, 1 1/4" A 28.00 MINIMUM ETC...</t>
  </si>
  <si>
    <t>WE DO NOT</t>
  </si>
  <si>
    <t>WE HAVE FLAT 25.00 FEE THEN FOR EVERY 1,000 GALLONS CHARGE AN ADDITIONAL 6.50</t>
  </si>
  <si>
    <t>WE CONTRACT FOR GARBAGE 10.20 EACH MONTH FOR RESIDENTIAL SERVICE PLUS A _x000D_
FUEL SERVICE CHARGE OF .50 PER MONTH AT PRESENT</t>
  </si>
  <si>
    <t>Calumet, IA</t>
  </si>
  <si>
    <t>712-446-2411  or cityclerk@midlands.net</t>
  </si>
  <si>
    <t>We purchase water from Osceola County Rural Water.</t>
  </si>
  <si>
    <t>We just have a flat minimum charge of 12 a month</t>
  </si>
  <si>
    <t>We contract with Town &amp; Country for garbage &amp; recycling pickup.  The charge is $12,00 per month.</t>
  </si>
  <si>
    <t>3,000</t>
  </si>
  <si>
    <t>14 minimum     3 for every 1000 gal   after 3000</t>
  </si>
  <si>
    <t>Sheryl Jindrich</t>
  </si>
  <si>
    <t>sjindrich@camancheia.org</t>
  </si>
  <si>
    <t>For a minimum the resident can use up to 4,000 gallons</t>
  </si>
  <si>
    <t>The rate is $.32 per 100 gallons of water over 4,000 gallons</t>
  </si>
  <si>
    <t>$8.33 for first 4000 gallons, $.32 per 100 gallons over 4000</t>
  </si>
  <si>
    <t>There is a $25.26 charge for the first 4000 gallons.  After that it is $.44 per 100 gallons over 4000 gallons.  If a resident does not have city water but has city sewer, there is a flat sewer charge of $106 per quarter or $35.33 a month.     For commercial it is $25.26 for the first 4000 gallons and it is $.50 per 100 gallons over 4000.</t>
  </si>
  <si>
    <t>We contract out the garbage/recycling.  The cost will be $16.67 per month and $15.00 for seniors (over 65).</t>
  </si>
  <si>
    <t>Rhonda Woodruff</t>
  </si>
  <si>
    <t>(319) 397-2295</t>
  </si>
  <si>
    <t>4.40 per thousand gallons</t>
  </si>
  <si>
    <t>4.40 per thousand gallons of water</t>
  </si>
  <si>
    <t>We contract with Waste Management for garbage/recycling pickup at the rate of 14.50 per pickup.  We charge the customer $16.50</t>
  </si>
  <si>
    <t>Andrew Lent</t>
  </si>
  <si>
    <t>alent@carlisleiowa.org</t>
  </si>
  <si>
    <t>1,100.00</t>
  </si>
  <si>
    <t>City Ordinance</t>
  </si>
  <si>
    <t>We have a base service fee of $15.00 which is the minimum amount.</t>
  </si>
  <si>
    <t>We contract for residential solid waste collection. The charge is $9.51 per residential dwelling unit. This collection includes recycling.</t>
  </si>
  <si>
    <t>impervious surface area</t>
  </si>
  <si>
    <t>The city contracts for solid waste collection with two haulers. The residents pay $12.58/month for the service.</t>
  </si>
  <si>
    <t>Danielle</t>
  </si>
  <si>
    <t>cascadeclerk@netins.net</t>
  </si>
  <si>
    <t>2.42 per 1000 gallons</t>
  </si>
  <si>
    <t>100 gallons</t>
  </si>
  <si>
    <t xml:space="preserve">Recycling service for resident 5.50/senior citizen 4.00/commercial 7.50 per month_x000D_
</t>
  </si>
  <si>
    <t>Chris Bodensteiner</t>
  </si>
  <si>
    <t>563-532-9764</t>
  </si>
  <si>
    <t>next 1,000 gal is $7.50: next 1,000 gal is 3.50: 3,000 -17,000 @2.00 over 20,000 @1.50</t>
  </si>
  <si>
    <t>we charge by water gallons with the minimum charge of $21.00 per month for first 3,000 gallons</t>
  </si>
  <si>
    <t>Jennifer Rodenbeck</t>
  </si>
  <si>
    <t>jennifer.rodenbeck@cedarfalls.com</t>
  </si>
  <si>
    <t>first 10 CCF</t>
  </si>
  <si>
    <t>over 10 CCF, 79 cents per CCF</t>
  </si>
  <si>
    <t>size of meter</t>
  </si>
  <si>
    <t>$14.30 per 200 CCF of water used.  $2.56/100 CCF if water used over the first 200.</t>
  </si>
  <si>
    <t>$3.00 a month per residential household.  For commercial the rate is based on square feet of impervious area.</t>
  </si>
  <si>
    <t>The monthly garbage rate is actually based on the size of container.  It is $9.00 per month for a city-issued 32 gallon garbage container, $17.00 per month for a city-issued 68 gallon garbage container or $26.50 per month for a city-issued 95 gallon container. We do not have curbside recycling, we have various recycling centers throughout town for residents to deposit their recyclables.  Our basic rate does not include yard waste collection, there is a separate charge for that service.</t>
  </si>
  <si>
    <t>Steve Hershner</t>
  </si>
  <si>
    <t>s.hershner@cedar-rapids.org</t>
  </si>
  <si>
    <t>.0027</t>
  </si>
  <si>
    <t>meter size &amp; volumetric rate steps</t>
  </si>
  <si>
    <t>Based on meter size &amp; volumetric rate steps</t>
  </si>
  <si>
    <t>$12.15/month, minimum charge includes 2 units, each unit = one hundred cubic feet (CCF) or approximately 750 gallons (customer can dispose of up to 1,500 gallons per month without additional charges)_x000D_
Any usage &gt; 2 units costs $1.67 per unit</t>
  </si>
  <si>
    <t>ERU (Equivalent Residential Unit), approximately 1/10 of an acre</t>
  </si>
  <si>
    <t>$4.68 recycling charge is included in the basic monthly cost - it is not an additional charge_x000D_
_x000D_
For wastewater users question:  _x000D_
_x000D_
Are wastewater users considered "service account" connections or total population served?  Answer provided is total number of current wastewater service accounts.</t>
  </si>
  <si>
    <t>Marsha Wright</t>
  </si>
  <si>
    <t>marsha@cityofcharlescity.org</t>
  </si>
  <si>
    <t>Up to 999 gallons as long as it does not flip the next full thousand</t>
  </si>
  <si>
    <t>3.37 for first 2000 gallons</t>
  </si>
  <si>
    <t>first 2000 gallons are $3.37 per thousand, next 48000 gallons are $3.10 per thousand and the next 450000 gallons are $2.58 per thousand</t>
  </si>
  <si>
    <t>We do not do this.</t>
  </si>
  <si>
    <t>999 unless this causes them to flip the next full thousand</t>
  </si>
  <si>
    <t>Charlotte, IA</t>
  </si>
  <si>
    <t>LauriE Ganzer</t>
  </si>
  <si>
    <t>clerk@iowatelecom.net</t>
  </si>
  <si>
    <t>3.57 per 1000</t>
  </si>
  <si>
    <t>MELISSA MCINTIRE</t>
  </si>
  <si>
    <t>CINCY@WINDSTREAM.NET</t>
  </si>
  <si>
    <t>.01027</t>
  </si>
  <si>
    <t>2,054.00</t>
  </si>
  <si>
    <t>WE DON'T SELL WATER TO ANYONE ELSE.</t>
  </si>
  <si>
    <t>THE MINIMUM CHARGE IS $29.36 FOR 1,000 GALLONS.</t>
  </si>
  <si>
    <t>SHARON GROSS</t>
  </si>
  <si>
    <t>515-546-6272</t>
  </si>
  <si>
    <t>1,253.48</t>
  </si>
  <si>
    <t>NEEDS MET</t>
  </si>
  <si>
    <t>WE HAVE JUST ONE RATE STRUCTURE</t>
  </si>
  <si>
    <t>Trisha Barz</t>
  </si>
  <si>
    <t>trisha.clarion@mediacombb.net</t>
  </si>
  <si>
    <t>1,350.20</t>
  </si>
  <si>
    <t>TBD</t>
  </si>
  <si>
    <t>we do have a landfill fee flat rate $5.00</t>
  </si>
  <si>
    <t>Paula Johnson</t>
  </si>
  <si>
    <t>Sherri Briggs</t>
  </si>
  <si>
    <t>clfdcity@iowatelecom.net</t>
  </si>
  <si>
    <t>Everyone pays a set amount rate of $13.00.  anything over 3000 gallons it will go up $1.00</t>
  </si>
  <si>
    <t>Ginell Wetter</t>
  </si>
  <si>
    <t>clegcity@netins.net</t>
  </si>
  <si>
    <t>same 6000 minimum and then 2.85/gallon for every gallon over</t>
  </si>
  <si>
    <t>50% of 6000</t>
  </si>
  <si>
    <t>This is a little hard to calculate for our City as we bill water/sewer/trash quarterly instead of monthly, but I answered as well as I could.  Thanks!</t>
  </si>
  <si>
    <t>Carmen Rotschafer</t>
  </si>
  <si>
    <t>crotschafer@cityofclive.com</t>
  </si>
  <si>
    <t>1,420.00</t>
  </si>
  <si>
    <t>We don't do this.</t>
  </si>
  <si>
    <t>There is a flat sewer availability fee of $6.90 per month and sewer is $5.26 per thousand gallons. If they use less than 1,000 gallons in a month, they will only pay the availability fee of $6.90.</t>
  </si>
  <si>
    <t>Flat rate of $5.99 per month.</t>
  </si>
  <si>
    <t>We contract solid waste collection through Waste Management. Our residents pay $8.14 per month for garbage, $2.59 per month for recycling, and an admin fee of $1.07 per month for a total of $11.80 per month.</t>
  </si>
  <si>
    <t>Keri</t>
  </si>
  <si>
    <t>cityofclutier@fctc.coop</t>
  </si>
  <si>
    <t>1,746.00</t>
  </si>
  <si>
    <t>an annual 2% increase</t>
  </si>
  <si>
    <t>coggon@qwestoffice.net</t>
  </si>
  <si>
    <t>Julie Wessel</t>
  </si>
  <si>
    <t>colbrgov@iowatelecom.net</t>
  </si>
  <si>
    <t>$0.00479</t>
  </si>
  <si>
    <t>Usage over 1,000 gallons</t>
  </si>
  <si>
    <t>Charge flat rate for up to 1,000 gallons.  Over 1,000 they are charged $0.00479 per gallon.  All is based on water usage.</t>
  </si>
  <si>
    <t>We collect a monthly fee of $15.00 for future water projects as well as $25.00 that goes toward our sewer debt.  Our minimum monthly bill for Water, Sewer and Garbage is $107.20.  July 1 we will have an automatic increase in all three.</t>
  </si>
  <si>
    <t>2.00 per thousand</t>
  </si>
  <si>
    <t>Sewer - $25.00 flat rate_x000D_
Garbage - $14.00 flat rate and $2.50 per bag over 3.</t>
  </si>
  <si>
    <t>Donna Hilbert</t>
  </si>
  <si>
    <t>cityofcorwith@comm1net.net</t>
  </si>
  <si>
    <t>.40 per 100 gallons</t>
  </si>
  <si>
    <t>Residental and commerical have the same fee rate</t>
  </si>
  <si>
    <t>cityofcorydon@sirisonline.com</t>
  </si>
  <si>
    <t>1,445.00</t>
  </si>
  <si>
    <t>2,410</t>
  </si>
  <si>
    <t>9,910</t>
  </si>
  <si>
    <t>5 per 1000 gallons over 2000 gallons</t>
  </si>
  <si>
    <t>garbage fee includes recycling 2 times a month we also collect for a Closed Landfill fee for 1.25 per residential</t>
  </si>
  <si>
    <t>Mike Taylor</t>
  </si>
  <si>
    <t>mike@crestoniowa.org</t>
  </si>
  <si>
    <t>2,100</t>
  </si>
  <si>
    <t>billed in cubic ft. $3.24/100 cu.ft. is up to 2000 cu ft decling rate after that.</t>
  </si>
  <si>
    <t>sell to rural water $1.15/1000 gallons</t>
  </si>
  <si>
    <t>not on sewer</t>
  </si>
  <si>
    <t>.82</t>
  </si>
  <si>
    <t>set amount</t>
  </si>
  <si>
    <t>Waste Management handles trash at a cost of $18.50 per month per residence. Will increase on 7-1-16 to $21.50 per month and that now will include single stream recycling.</t>
  </si>
  <si>
    <t>Janice Haugland</t>
  </si>
  <si>
    <t>clcityhall@wctatel.net</t>
  </si>
  <si>
    <t>This is all they will be charged as we do not have water meters</t>
  </si>
  <si>
    <t>this is the same as residentual as we do not have any large commercil users</t>
  </si>
  <si>
    <t>we contract with Waste management for both garbage and recycling  ll.50 &amp; 4.50</t>
  </si>
  <si>
    <t>Grace Smith</t>
  </si>
  <si>
    <t>$6.50 per thousand after the first thousand.</t>
  </si>
  <si>
    <t>1,318.50</t>
  </si>
  <si>
    <t>$25.00 for first 1000 gal and $6.50 for every thousand after.</t>
  </si>
  <si>
    <t>Cylindet</t>
  </si>
  <si>
    <t>Kayra Weisbrod</t>
  </si>
  <si>
    <t>kayrasue@ncn.net</t>
  </si>
  <si>
    <t>Cylinder does not offer city water. Cylinder does not have meters to measure the waste water. Our Garbage fee includes a recycling fee of $2.00.</t>
  </si>
  <si>
    <t>Dakota City</t>
  </si>
  <si>
    <t>Angelique Berry</t>
  </si>
  <si>
    <t>dcity@goldfieldaccess.net</t>
  </si>
  <si>
    <t>1000 gallons of water, minimum charge is $46.80 then $5.50 per 1,000 after the minimum</t>
  </si>
  <si>
    <t>515-210-3755</t>
  </si>
  <si>
    <t>Randy Danielson</t>
  </si>
  <si>
    <t>cidayton@lvcta.com</t>
  </si>
  <si>
    <t>5.50 minimum doesn't include any usage</t>
  </si>
  <si>
    <t>.05736 per cubic foot or .0077 per gallon</t>
  </si>
  <si>
    <t>1,539.19</t>
  </si>
  <si>
    <t>.05736 per cubic foot plus 5.50 minimum</t>
  </si>
  <si>
    <t>$15.50 minimum doesn't include any usage, usage is billed at .01506 per cubic foot</t>
  </si>
  <si>
    <t>recycling is included in solid waste charge</t>
  </si>
  <si>
    <t>Debbie Hagensick</t>
  </si>
  <si>
    <t>563-382-3651</t>
  </si>
  <si>
    <t>3,740 - we bill in cubic feet not gallons but this is the equivelant</t>
  </si>
  <si>
    <t>2.02 per hundred cubic foot</t>
  </si>
  <si>
    <t>We bill quarterly and in cubic feet.  Our flat rate is $22.99 per quarter then $2.07 per hundred cubic foot of water used</t>
  </si>
  <si>
    <t>I figured out the amounts as best I could.  We bill quarterly and in cubic feet.</t>
  </si>
  <si>
    <t>BEVERLY J MCAREAVY</t>
  </si>
  <si>
    <t>bevmac@iowatelecom.net</t>
  </si>
  <si>
    <t>5,000</t>
  </si>
  <si>
    <t>10,000</t>
  </si>
  <si>
    <t>as many as their want</t>
  </si>
  <si>
    <t>we only have one rate no meters</t>
  </si>
  <si>
    <t>only have one rate for everyone on sewer</t>
  </si>
  <si>
    <t>we our under a contract as of right now no charge for recycling</t>
  </si>
  <si>
    <t>Lori Tucker</t>
  </si>
  <si>
    <t>delhi@iowatelecom.net</t>
  </si>
  <si>
    <t>3.50 per 1000 after first 1000 gal</t>
  </si>
  <si>
    <t>We contract garbage and recycling with a local hauler.  Our cost is 9.88 and we charge $13.</t>
  </si>
  <si>
    <t>Alice Robertson</t>
  </si>
  <si>
    <t>deltaia@windstream.net</t>
  </si>
  <si>
    <t>Commercial same as residential rates - 32.00 for 1st 3000 gals.  10.00 per 1000 gallons after that</t>
  </si>
  <si>
    <t>15.50 for 1st 3000 gallons and 3.50 for each 1000 gallons after that...commercial / residential same cost</t>
  </si>
  <si>
    <t>City provides solid waste collection through Waste Management (it is not City owned) recycling is provided by same company, the cost per month for commercial or residential is 18.00 per month</t>
  </si>
  <si>
    <t>Renee Vary</t>
  </si>
  <si>
    <t>rvary@dmuonline.com</t>
  </si>
  <si>
    <t>4.18 per 1000</t>
  </si>
  <si>
    <t>cost of service</t>
  </si>
  <si>
    <t>Rate is set based on cost of production</t>
  </si>
  <si>
    <t>0 - 999</t>
  </si>
  <si>
    <t>Garbage rates are based on size and number of disposal bin located at each residence</t>
  </si>
  <si>
    <t>Carla Mongar</t>
  </si>
  <si>
    <t>cbkent62@yahoo.com</t>
  </si>
  <si>
    <t>Solid waste collection is not city-owned, but is city-operated. The city contracts with one company to pick up all solid waste in town.</t>
  </si>
  <si>
    <t>Lindsay Nielsen</t>
  </si>
  <si>
    <t>clerknielsen@gmail.com</t>
  </si>
  <si>
    <t>7.50 for the first 2000 gallons</t>
  </si>
  <si>
    <t>each 1000 gallons thereafter is $2.00 per 1000 gallons</t>
  </si>
  <si>
    <t>our code reads 0-2000 gallons used $7.20 minimum and each 1000 gallons thereafter $3.60</t>
  </si>
  <si>
    <t>we have a flat garbage pickup rate of $4.75,  we are in process of changing our sewer rates to help with a project.</t>
  </si>
  <si>
    <t>Dixon, IA</t>
  </si>
  <si>
    <t>dixoncityhall@netins.net</t>
  </si>
  <si>
    <t>City does not own water system. It was sold to Iowa American Water in 2013. We do not monitor gallons disposed of.</t>
  </si>
  <si>
    <t>Sandra Holl</t>
  </si>
  <si>
    <t>712-865-2202</t>
  </si>
  <si>
    <t xml:space="preserve">As far as drinking water is concerned we charge a flat rate of $30. per month._x000D_
A garbage truck comes in from another town weekly to pick up garbage at a rate per resident of $13.00 per month._x000D_
_x000D_
For information on sewer water is concerned you can contact Iowa Lakes Regional water on the rates and amount of water is used._x000D_
   There address is ILRW, P O. Box 555, Spencer, IA  51301_x000D_
</t>
  </si>
  <si>
    <t>Rebecca Schau</t>
  </si>
  <si>
    <t>319-835-5714</t>
  </si>
  <si>
    <t>5.690 per 1000 gallons</t>
  </si>
  <si>
    <t>metered water usage</t>
  </si>
  <si>
    <t>Waste water is figured off water consumption, water usage dollar amount plus 45.00. Sewer Only accounts have a flat fee of 72.00. Residential &amp; Commercial Accounts are the same. Example: water usage was 2000 gallons 15.30 + 45.00 = 60.30 charged sewer amount.</t>
  </si>
  <si>
    <t>712-726-9303</t>
  </si>
  <si>
    <t>2/1000</t>
  </si>
  <si>
    <t>33/3000 minimum plus 3/1000 over minimum</t>
  </si>
  <si>
    <t>Deb Garrett</t>
  </si>
  <si>
    <t>dowcity@frontiernet.net</t>
  </si>
  <si>
    <t>3.75 per 1,000 gallons</t>
  </si>
  <si>
    <t>same rate for water for residential and commercial accounts</t>
  </si>
  <si>
    <t>Have multiple solid waste rates depending upon one person residential; two or more persons residential; dumpster rates; commercial rate; rural rate.</t>
  </si>
  <si>
    <t>dcavin@cityofduratiowa.com</t>
  </si>
  <si>
    <t>.00311</t>
  </si>
  <si>
    <t>1000 gallons same as residential</t>
  </si>
  <si>
    <t>1000 gallons after that it is  .00812 per gallon</t>
  </si>
  <si>
    <t>New debt for WW improvements at 6.2 million plus old debt from 1999 of waste water improvements.</t>
  </si>
  <si>
    <t>Kelly Haskin</t>
  </si>
  <si>
    <t>khaskin@eldoraiowa.com    641-939-2393</t>
  </si>
  <si>
    <t>.0044 per gallon or 4.38 per 1000 gallons</t>
  </si>
  <si>
    <t>per 1000 gallons</t>
  </si>
  <si>
    <t>The city does charge each resident 6.50 per month for land fill use.</t>
  </si>
  <si>
    <t>DENISE BENSON</t>
  </si>
  <si>
    <t>563-285-4841</t>
  </si>
  <si>
    <t>.47 FROM 2,100 TO 100,000 / OVER 100,000 .42</t>
  </si>
  <si>
    <t>WATER USES PER MONTH</t>
  </si>
  <si>
    <t>.56</t>
  </si>
  <si>
    <t>OUR RESIDENTIAL SEWER RATES ARE BASED ON THE WATER USAGE OF JANUARY, FEBRUARY AND MARCH  AVERAGE.  IT IS THEN BILLED FOR A WHOLE YEAR AT THAT RATE.  COMMERCIAL CUSTOMERS ARE BASED ON A PER MONTH WATER USAGE.</t>
  </si>
  <si>
    <t>WE HIRE A GARBAGE COLLECTION SERVICE AND THE RATE FOR GARBAGE AND RECYCLING IS 12.82 PER MONTH.</t>
  </si>
  <si>
    <t>up to 3000</t>
  </si>
  <si>
    <t>6.50 over 3000 gallons</t>
  </si>
  <si>
    <t>same as residential rates apply</t>
  </si>
  <si>
    <t>KRISTI LUNDY</t>
  </si>
  <si>
    <t>ELKRUNHTS@mCHSI.COM</t>
  </si>
  <si>
    <t>.78 PER 1000 GALLONS UP TO 18000</t>
  </si>
  <si>
    <t>4,544</t>
  </si>
  <si>
    <t>COST TO DO BUSINESS</t>
  </si>
  <si>
    <t>IT IS BASED OFF 30,000 GALLOMS OF WATER</t>
  </si>
  <si>
    <t>Jennifer Cowsert</t>
  </si>
  <si>
    <t>563-245-2098</t>
  </si>
  <si>
    <t>no minimum charge</t>
  </si>
  <si>
    <t>1,422.46</t>
  </si>
  <si>
    <t>rates are based on $5.32 per 100 cubic feet of water used</t>
  </si>
  <si>
    <t>The survey asked about debt service for wastewater but did not for water.  We also have a debt service rate of $1.850 each month for water._x000D_
Please make sure that everyone who answers clarified monthly vs. quarterly billing._x000D_
We contract for garbage and the monthly rate for single is $13.59 and for family is $15.18; recycling is $4.55 for either.  Commercial is based on usage and the only recycling available for commercial entities is cardboard.</t>
  </si>
  <si>
    <t>Jeanne Uhl</t>
  </si>
  <si>
    <t>3.25- meter charge = $10 for 5/8x3/4 meter + $3.25 per 1000 gallons; larger meters= larger meter charge</t>
  </si>
  <si>
    <t>Assume1.5"meter=$14 +($3.25x50(000)) = $176.50 for 50,000; Assume 3" meter=$24 + ($3.25 x200(000)) = 674.00 for 200,000 gallons</t>
  </si>
  <si>
    <t>$10 minimum does not include any gallons.</t>
  </si>
  <si>
    <t>$3 per month for residential and $5 per month nonresidential.</t>
  </si>
  <si>
    <t>I did not include any sales tax in any amounts listed.</t>
  </si>
  <si>
    <t>Shannon Gebel</t>
  </si>
  <si>
    <t>641-393-2543 elmacityclerk@gmail.com</t>
  </si>
  <si>
    <t>Our residents pay for garbage collection on their utility bill, though not city owned. The rate is $10.00 per month for garbage and $3.00 for recycling.</t>
  </si>
  <si>
    <t>Aaron Anderson</t>
  </si>
  <si>
    <t>admin_elycity@southslope.net</t>
  </si>
  <si>
    <t>$.00145 through 2,999 gallons, $.00185 through 8,999 gallons, $.002775 greater than 9,000 gallons</t>
  </si>
  <si>
    <t>$34.86 + $2.775/1,000 gallons greater than 9,000</t>
  </si>
  <si>
    <t xml:space="preserve">1,000.  The fee per 1,000 gallons is tiered:_x000D_
1,001 gallons to 3,000 gallons		$1.92/1,000 gallons_x000D_
3,001 gallons to 8,000 gallons		$3.53/1,000 gallons_x000D_
8,001 gallons or more			$4.55/1,000 gallons_x000D_
</t>
  </si>
  <si>
    <t>Estimated cost to operate and maintain storm water facilities.</t>
  </si>
  <si>
    <t>KIMBERLY NELSON</t>
  </si>
  <si>
    <t>7.55 per 1000 gallons used prorated example: 500 gallons over charge would be 3.77</t>
  </si>
  <si>
    <t>3,794.95</t>
  </si>
  <si>
    <t>27.50 first 1000 gallons 7.55 for every 1000 after that</t>
  </si>
  <si>
    <t>They City raised rates effective July 2015 to help start preparing for upcoming sewer rehabilitation and to get the sewer cash account in balance. Collection of funds to sustain services, upkeep and improvements had not been implemented in the past years. Additional service increases will need to be discussed and implemented.</t>
  </si>
  <si>
    <t>per residence</t>
  </si>
  <si>
    <t>Storm sewer for small Commercial accounts are charged 10.00 per month for properties with less than 75,000 sqare feet. There arent any larger accounts</t>
  </si>
  <si>
    <t>Janet Berger</t>
  </si>
  <si>
    <t>epworth@yousq.net</t>
  </si>
  <si>
    <t>.00245</t>
  </si>
  <si>
    <t>metered use</t>
  </si>
  <si>
    <t>minimum charge of $29.13 for zero gallons</t>
  </si>
  <si>
    <t>Epworth contracts for solid waste collection and recycling services and bills the customer</t>
  </si>
  <si>
    <t>7.00 per 1000 gallons</t>
  </si>
  <si>
    <t>1,399.50</t>
  </si>
  <si>
    <t>revenue/expenses/capital projects</t>
  </si>
  <si>
    <t xml:space="preserve">A.	Residential - $18.00 per month minimum per residential unit for two (2) thirty gallon cans or equivalent once per week; Town &amp; Country Apartments and Southview Village $12.00 per month minimum per apartment unit._x000D_
_x000D_
B.	Business - $18.00 per month minimum per business unit for two (2) thirty gallon cans or equivalent per week; $29.00 per month minimum per business unit for a dumpster (defined as solid waste container with a lid and 4 wheels) for once per week pick-up; $41.00 per month minimum per business unit with a dumpster for twice per week pick-up._x000D_
_x000D_
C.	Rural - $61.00 per quarter minimum per residential unit drop-off for two (2) thirty gallon cans or equivalent per week._x000D_
</t>
  </si>
  <si>
    <t>b.burton@cityofestherville.org</t>
  </si>
  <si>
    <t>We have a meter charge and then charge for the amount of water used.</t>
  </si>
  <si>
    <t>The rate is the same , plus we have a service fee of 25.00 per month.</t>
  </si>
  <si>
    <t>includes 470 cubic feet.</t>
  </si>
  <si>
    <t>For Solid waste there is a monthly charge and then the residents must also purchase City bags at the cost of 6.00 for 10 bags.</t>
  </si>
  <si>
    <t>Janice</t>
  </si>
  <si>
    <t>everlyfo@evertek.net</t>
  </si>
  <si>
    <t>1,060.00</t>
  </si>
  <si>
    <t>Currently we do not have a special rate for large users and do not have a large user at this time.  This is based on one rate per 1000 for all customers.</t>
  </si>
  <si>
    <t>None.   The only way a water customer can get out of the Waste Water charge is to have a separate meter for garden, pool, watering lawn...</t>
  </si>
  <si>
    <t>We contract out the solid waste collection, but we do the billing for it and consider it a proprietary account. We do nothing with dumpsters, that is handled directly with hauler.</t>
  </si>
  <si>
    <t>Consumption rates of 4.60 for the first 1,000 gallons used and 2.25 per thousand gallons thereafter plus a monthly 5.00 service charge.</t>
  </si>
  <si>
    <t>The city does not own the solid waste utility but contracts with a private company and bills each resident for the service.  Of the 13.00 charged, 3.57 is for recycling and 9.43 is for garbage.</t>
  </si>
  <si>
    <t>fairfax@southslope.net</t>
  </si>
  <si>
    <t>4.03/1,000 up to 25,000; then 2.69/1,000 for usage over 25,000 gallons</t>
  </si>
  <si>
    <t>operating, maintenance, and debt expenses for City; consumption by consumer</t>
  </si>
  <si>
    <t>We don't unless it is our own project.</t>
  </si>
  <si>
    <t>9.41 is for first 1,500 gallons, then 5.50/1,000 for usage up to 25,000, 3.03/1,000 for usage above 25,000 gallons - same for all users</t>
  </si>
  <si>
    <t>We contract out for solid waste collection.  Single family residential properties are required to participate.  $14.00 a month covers 40 lbs. of garbage a week, weekly recycling pick-up with two tubs provided, and weekly curbside yard waste collection April - November.</t>
  </si>
  <si>
    <t>Ashley Jasper</t>
  </si>
  <si>
    <t>cityclerk@farleyiowa.com</t>
  </si>
  <si>
    <t>$2.88 per thousand gallons</t>
  </si>
  <si>
    <t>The same rate structure outline above.</t>
  </si>
  <si>
    <t>667 - minimum charge is $20.00. (And I don't have a way to calculate the average bill that you ask for below. Sorry!)</t>
  </si>
  <si>
    <t>.05</t>
  </si>
  <si>
    <t>dollars per thousand</t>
  </si>
  <si>
    <t>Christie Dennis</t>
  </si>
  <si>
    <t>fayettecity@windstream.net</t>
  </si>
  <si>
    <t>.0144</t>
  </si>
  <si>
    <t>.04815</t>
  </si>
  <si>
    <t>Wendy Lunning</t>
  </si>
  <si>
    <t>No limit</t>
  </si>
  <si>
    <t>.21 applies to all water used per unit</t>
  </si>
  <si>
    <t>Commercial Rates same as Residential</t>
  </si>
  <si>
    <t>We do not sell bulk water.</t>
  </si>
  <si>
    <t>.21</t>
  </si>
  <si>
    <t>No service</t>
  </si>
  <si>
    <t>Water Flat rate + per gallon charge_x000D_
_x000D_
Sewer Flat rate + per gallon charge_x000D_
_x000D_
Garbage and Recycling Contracted.  Charge to customer is $12.93 garbage and $2.54 recycling.</t>
  </si>
  <si>
    <t>fcutilities@wctatel.net</t>
  </si>
  <si>
    <t>2.21 per 1000 gls</t>
  </si>
  <si>
    <t>9.65 1st 2000 gallons, 2.21 per 1000 gallons</t>
  </si>
  <si>
    <t>residential 5.00, commercial 8.30_x000D_
this is per electric meter</t>
  </si>
  <si>
    <t>I would like to comment on the garbage rate, $4.12 is for the landfill fee for residential customers only, the commercial rate varies.  Commercial customers rate is by volume &amp; how often picked up weekly, also will include a $3.58 land fill fee.</t>
  </si>
  <si>
    <t>Dawn Wesley</t>
  </si>
  <si>
    <t>dwesley@fortdodgeiowa.org</t>
  </si>
  <si>
    <t>2,000 Gallons</t>
  </si>
  <si>
    <t>2,001-20,000 gal $3.68 per 1,000 gallons / 20,001 - 230,000 gal $2.73 per 1,000 gallons / 230,001 - 6,700,000 gal $2.19 per 1,000 gallons / 6,700,000 to 8,700,000 gal $1.46 per 1,000 gallons / All over 8,700,000 is $1.07 per 1,000 gallons</t>
  </si>
  <si>
    <t>The rates are based on 1,000 gallons - we have a tier rate system</t>
  </si>
  <si>
    <t>Rate structure is the same for all Water Utility sales.   Everyone pays the minimum of 2,000 gallons &amp; all rate tiers after that.</t>
  </si>
  <si>
    <t>3,000 gallons of water consumption - Rates above are for Inside City Limits._x000D_
_x000D_
Outside City Limits - 3,000 min $44.24 - $4.28 per 1,000 after that.</t>
  </si>
  <si>
    <t>This is a flat rate of $3.00 per property &amp; also goes by the size of property.</t>
  </si>
  <si>
    <t>Residents only pay $14.50 for garbage &amp; recycling collection per month.</t>
  </si>
  <si>
    <t>Larry Driscoll</t>
  </si>
  <si>
    <t>319-372-7700 ext 204 ldriscoll@fortmadison-ia.com</t>
  </si>
  <si>
    <t>0 gallons</t>
  </si>
  <si>
    <t>5.69 per 1000 gallons</t>
  </si>
  <si>
    <t>2" service line $99.20 /  3" service line $ 222.43 / 4" service line $ 395.74</t>
  </si>
  <si>
    <t>No base, but we charge $ 1.84 per 1000 gallons.</t>
  </si>
  <si>
    <t>zero gallons</t>
  </si>
  <si>
    <t>Study for separation of the CSO's.</t>
  </si>
  <si>
    <t>FOSTORIA, IOWA</t>
  </si>
  <si>
    <t>KATE STOUFFER</t>
  </si>
  <si>
    <t>fostoriacityhall@milford cable.net</t>
  </si>
  <si>
    <t>.00715000</t>
  </si>
  <si>
    <t>The City doesn't own the solid waste collection. The city contracts it out and the citizens pay 9.25 for solid waste and  for recycling.</t>
  </si>
  <si>
    <t>John Rouze</t>
  </si>
  <si>
    <t>ggrove@grm.net</t>
  </si>
  <si>
    <t>10 dollars for next 1000 gallons then 9 dollars for each thousand gallons after. That is after the initial 30 dollar charge for the first 2000 gallons.</t>
  </si>
  <si>
    <t>1,813</t>
  </si>
  <si>
    <t>Based on our current residential rate matrix. We do not have a commercial rate structure that is different than our residential structure. Should we have a commercial business locate to our town that would consistently use such large amounts, and that required the town to install larger diameter mains and other assorted infrastructure, the town most likely would be required to institute a commercial rate structure. At present, our high school does not use such quantities that warrant any such excessive expenditures, and thus do not require the City to install a commercial rate structure.</t>
  </si>
  <si>
    <t>The City also pays a quarterly allocation of $2.50 per resident, the number of residents determined by the most recent US Census (pop. 211), to the landfill that we use. That cost is included in the monthly rate that the resident pays, and all residents are required, by ordinance, to pay the garbage collection fee, regardless whether they put-out trash for collection, in large part due to the allocation the City pays on their behalf. As it so happens, there are few residents that do not make use of the landfill in one way or another, so the City is very comfortable charging the fee and not feeling as though residents are being charged for something that they are not getting anything in return.</t>
  </si>
  <si>
    <t>$2.75 per 1,000 gallons</t>
  </si>
  <si>
    <t>$2.75 per 1,000 gallons with a $6.30 minimum on the first 1,000 gallons</t>
  </si>
  <si>
    <t>Residential is a flat rate, all others are based on impervious units</t>
  </si>
  <si>
    <t>Residents pay $4.10 for solid waste which is a city contracted collection service.</t>
  </si>
  <si>
    <t>Lori Speck</t>
  </si>
  <si>
    <t>garwincity@iowatelecom.net</t>
  </si>
  <si>
    <t>.00522/gallon thereafter</t>
  </si>
  <si>
    <t>1,048.85</t>
  </si>
  <si>
    <t>same rate as residential</t>
  </si>
  <si>
    <t>2000 gallon minimum</t>
  </si>
  <si>
    <t>We also charge a flat 3.14/month for County landfill fee, $10/20/100 per month water surcharge fee (based on water usage) to cover watertower maintenance &amp;  $10/20/100 per month sewer surcharge fee (based on water usage) to cover sewer project. Minimum residential water bills is $55.49, minimum commercial is $57.26.</t>
  </si>
  <si>
    <t>Erica Nolte</t>
  </si>
  <si>
    <t>cityofgeneva@hotmail.com</t>
  </si>
  <si>
    <t>not metered</t>
  </si>
  <si>
    <t>$7.00 for up to the first 1,000 gallons. $3.00 for each additional 1,000 gallons</t>
  </si>
  <si>
    <t>Standard City rates</t>
  </si>
  <si>
    <t>Wastewater rates are based on water usage. Charges for wastewater are $12.00 for the first 1,000 gallons and $3.50 for each additional 1,000 gallons.</t>
  </si>
  <si>
    <t>Flat rate per customer</t>
  </si>
  <si>
    <t>515-233-2670 sonia@cityofgilbertiowa.org</t>
  </si>
  <si>
    <t>$0 our minimum is a base amount not dependant on gallons</t>
  </si>
  <si>
    <t>.00498 per gallon</t>
  </si>
  <si>
    <t>1,008.54</t>
  </si>
  <si>
    <t>Water consumption only + 12.54 base rate</t>
  </si>
  <si>
    <t>0. Flat rate of $14.56 not dependent on usage, + .00289 per gallon.</t>
  </si>
  <si>
    <t>Flat rate.</t>
  </si>
  <si>
    <t>These are the rates beginning July 1, 2016.</t>
  </si>
  <si>
    <t>CHRIS MCKEE</t>
  </si>
  <si>
    <t>gchall@qwestoffice.net</t>
  </si>
  <si>
    <t>7.50/1000 gal</t>
  </si>
  <si>
    <t>1,500.00</t>
  </si>
  <si>
    <t>non applicable</t>
  </si>
  <si>
    <t>Barbara Jergenson</t>
  </si>
  <si>
    <t>515-825-3613</t>
  </si>
  <si>
    <t>1,909</t>
  </si>
  <si>
    <t>3,817</t>
  </si>
  <si>
    <t>6,202</t>
  </si>
  <si>
    <t>25,282</t>
  </si>
  <si>
    <t>96,832</t>
  </si>
  <si>
    <t>All are residential consumption</t>
  </si>
  <si>
    <t>1,436</t>
  </si>
  <si>
    <t>Sewer rate depends on how many gallons of water used,</t>
  </si>
  <si>
    <t>We have a lagoon that businesses can dump into - not our lift station (which is only for campers)  Rate is based off the sewer part of the water billing.</t>
  </si>
  <si>
    <t>Patrice Klingson</t>
  </si>
  <si>
    <t>gmu@wccta.net</t>
  </si>
  <si>
    <t>Zero.  The minimum is charged even if there is no water usage.</t>
  </si>
  <si>
    <t>The minimum is charged even if there is no water usage.  It is $4.25 per thousand gallons.</t>
  </si>
  <si>
    <t>A guess.  We really need to have a rate study done.</t>
  </si>
  <si>
    <t>Still is the same.  Charge $4.25 per thousand gallons.</t>
  </si>
  <si>
    <t>Zero.  The minimum is charged regardless of usage.</t>
  </si>
  <si>
    <t>Renee Petersen</t>
  </si>
  <si>
    <t>grafton@wctatel.net</t>
  </si>
  <si>
    <t>Actual usage is billed quarterly. In addition to the $12 monthly charge, 6000-15000 gallons is $2.00 per 1000 gallons.  Over 15000 gallons is $1.50 per 1000 gallons.</t>
  </si>
  <si>
    <t>Actual usage is billed quarterly.  In addition to the $12 monthly charge, 6000-15000 gallons is $2.00 per 1000 gallons.  Over 15000 gallons is $1.50 per 1000 gallons.</t>
  </si>
  <si>
    <t>Commercial is billed the same as residential, see above.</t>
  </si>
  <si>
    <t>grand junction</t>
  </si>
  <si>
    <t>Katherine Thomas</t>
  </si>
  <si>
    <t>.005</t>
  </si>
  <si>
    <t>641-773-5347</t>
  </si>
  <si>
    <t>1,592</t>
  </si>
  <si>
    <t>4,357</t>
  </si>
  <si>
    <t>7,122</t>
  </si>
  <si>
    <t>29,242</t>
  </si>
  <si>
    <t>112,192</t>
  </si>
  <si>
    <t>usage</t>
  </si>
  <si>
    <t>Jayne Knapp</t>
  </si>
  <si>
    <t>641-816-4631 or greeneia@myomnitel.com</t>
  </si>
  <si>
    <t>$.50/per hundred gallons</t>
  </si>
  <si>
    <t>1,007</t>
  </si>
  <si>
    <t>$17 min of 2000 gallons and $.50/per hundred after</t>
  </si>
  <si>
    <t>JESSICA FOSTER</t>
  </si>
  <si>
    <t>jessica.foster@gmu-ia.com</t>
  </si>
  <si>
    <t>0, our minimum charge is a meter charge and is paid whether there is any consumption or not.</t>
  </si>
  <si>
    <t>$6.75/1000 gallons for April - September usage, $6.00/1000 gallons for October - March usage</t>
  </si>
  <si>
    <t>1,378.00</t>
  </si>
  <si>
    <t>$6.75/1000 gallons for April - September usage, $6.00/1000 gallons for October - March usage plus $26/month meter charge</t>
  </si>
  <si>
    <t>We currently sell to the City of Fontanelle &amp; Southern Iowa Rural Water Association at a negotiated contract rate.</t>
  </si>
  <si>
    <t>0, flat rate is a meter charge and charged before any consumption is calculated</t>
  </si>
  <si>
    <t>Jeff Macke</t>
  </si>
  <si>
    <t>jmacke@ci.grimes.ia.us</t>
  </si>
  <si>
    <t>.0075</t>
  </si>
  <si>
    <t>7.50 per thousand gallons</t>
  </si>
  <si>
    <t>We sell to Thorpe Water Development for 3.30 per thousand gallons.</t>
  </si>
  <si>
    <t>We charge a flat fee for stormwater. 1 residential lot is 5.79 per month.</t>
  </si>
  <si>
    <t>Sharon Mealey</t>
  </si>
  <si>
    <t>smealey@grinnelliowa.gov</t>
  </si>
  <si>
    <t>5.26 per 750 gallons for 1501-6000 gallons, 4.22 per 750 gallons for 6001-24750 gallons, 3.10 per 750 gallons for over 24750 gallons</t>
  </si>
  <si>
    <t>cost of service plus saving for new water tower</t>
  </si>
  <si>
    <t>Minimum is 4.16 for zero usage, our rates are based on 750 gallons of usage: 5.70 per 750 gallons up to 12750 gallons and 4.11 per 750 gallons for any usage over 12750 gallons</t>
  </si>
  <si>
    <t>.0065</t>
  </si>
  <si>
    <t>1,002.88</t>
  </si>
  <si>
    <t>cubic gallons</t>
  </si>
  <si>
    <t>Effective January 1, 2014_x000D_
Cubic Feet Used Per_x000D_
Month_x000D_
Rate_x000D_
First 167 cubic feet_x000D_
168 to 833 cubic feet_x000D_
833 cubic feet or over_x000D_
$7.32 per 100 cubic feet_x000D_
(minimum bill of $12.22)_x000D_
$4.87 per 100 cubic feet_x000D_
$3.65 per 100 cubic feet</t>
  </si>
  <si>
    <t xml:space="preserve">99.07 MINIMUM CHARGE.  The minimum charge per month per user shall be $10.00.  The total minimum charge shall be paid by the user responsible for the meter.  In addition, each user responsible for a meter (except as provided in Section 99.08) shall pay a user charge rate for operation and maintenance including replacement of $1.25 per 100 cubic feet of water as determined in the preceding section.  For those properties where sump pump connections into the sewer system have been approved by the City pursuant to Section 95.04 (2), there will be an additional monthly charge of $10.00.  _x000D_
_x000D_
</t>
  </si>
  <si>
    <t>Determination of Storm Water Utility Fee. A. The Storm Water Utility fee for residential properties shall be 100% of the ERU rate.  The rate for fiscal year 2012-2013 shall be $3.00 per month.  The monthly rate for each fiscal year thereafter shall be determined by the Council prior to July 1 each year. B. The storm water utility fee for multi-unit properties shall be $1.00 per unit per month for fiscal year 2012-2013.  The monthly rate for each fiscal year thereafter shall be determined by the Council prior to July 1 of each year. C. The Storm Water Utility fee for commercial properties shall be $3.00 per month plus $0.75 per ERU per month for fiscal year 2012-2013.  The _x000D_
CHAPTER 100  STORM WATER UTILITY  _x000D_
CODE OF ORDINANCES, GRUNDY CENTER, IOWA - 549 - _x000D_
monthly rate for each fiscal year thereafter shall be determined by the Council prior to July 1 of each year.</t>
  </si>
  <si>
    <t>Kris Arrasmith</t>
  </si>
  <si>
    <t>gcutility@netins.net</t>
  </si>
  <si>
    <t>$4.80 up to 7500 gallons; $3.90 from 7501-16750 gal; $3.63 over 500,000 gal</t>
  </si>
  <si>
    <t>based upon number of gallons used in a tiered formula</t>
  </si>
  <si>
    <t>Bulk water sales are $.75 per 300 gallons</t>
  </si>
  <si>
    <t>$12.00 up to 2000 gallons</t>
  </si>
  <si>
    <t>.395 per 100 gallons</t>
  </si>
  <si>
    <t>.395 per 100 gallons over 2000 minimum plus 25.75 minimum rate</t>
  </si>
  <si>
    <t>2000 gallons ($28.50 minimum) and $0.395 per 100 gallons of water over 2000</t>
  </si>
  <si>
    <t>$2.00 flat fee per electric meter within the city limits</t>
  </si>
  <si>
    <t>Susan Hoffman</t>
  </si>
  <si>
    <t>cityofhalbur@iowatelecom.net</t>
  </si>
  <si>
    <t>.73</t>
  </si>
  <si>
    <t>htwncity@wctatel.net</t>
  </si>
  <si>
    <t>Not Metered</t>
  </si>
  <si>
    <t>42.98 Minimum - Not Metered</t>
  </si>
  <si>
    <t>Bulk Water may be purchased from the City of Hanlontown at a rate of 8.00 per 1,000 gallons.</t>
  </si>
  <si>
    <t>Water is not Metered._x000D_
_x000D_
City of Hanlontown does not have sewer.  Individual septic tanks maintained by homeowner._x000D_
_x000D_
Garbage is contracted out.  Charge to customer is 12.01 for both garbage and recycling.</t>
  </si>
  <si>
    <t>Deanna Genz</t>
  </si>
  <si>
    <t>641-580-0427</t>
  </si>
  <si>
    <t>The City of Hansell charges our residents and businesses a quarterly flat rate fee for water and recycling._x000D_
We do not have A sewage plant, We have been working with the DNR on having all of our residents and businesses upgrade their own septic systems if needed.  The Rate for water is as follows: Resident $70.00 per quarter businesses $85.00 per quarter.  For recycling the residents pay $6.25 per quarter and businesses pay $15.50.</t>
  </si>
  <si>
    <t>641-636-2266, townofharper@live.com</t>
  </si>
  <si>
    <t>2000 gallons or less</t>
  </si>
  <si>
    <t>1,019</t>
  </si>
  <si>
    <t>What WRWA charges us per gallon and what it costs to operate the water lines, pumps, meters and labor</t>
  </si>
  <si>
    <t>We are in a county contract with Waste Management for solid waste collection and recycling.</t>
  </si>
  <si>
    <t>Hawkeye Iowa</t>
  </si>
  <si>
    <t>3.54 per 1000</t>
  </si>
  <si>
    <t>$5.00 per 1000</t>
  </si>
  <si>
    <t>Lisa Baych</t>
  </si>
  <si>
    <t>(319) 636-2559</t>
  </si>
  <si>
    <t>.00700809</t>
  </si>
  <si>
    <t>1,391.10</t>
  </si>
  <si>
    <t>1st 1500 gal 9.70 and .00700809 per 1000 gal</t>
  </si>
  <si>
    <t>Water outside the city is $12.61 for 1st 1500 gallons and .00871631 per 1000 gallons</t>
  </si>
  <si>
    <t>Ann Spilman</t>
  </si>
  <si>
    <t>hcityclerk@awsllc.net</t>
  </si>
  <si>
    <t>2.93 per thousand gallons</t>
  </si>
  <si>
    <t>Gallons used</t>
  </si>
  <si>
    <t>We have the flat rate for every customer and then the $5.30 per thousand gallons used.</t>
  </si>
  <si>
    <t>This amount is a monthly charge for garbage and recycling together.</t>
  </si>
  <si>
    <t>Candace Knop</t>
  </si>
  <si>
    <t>.01</t>
  </si>
  <si>
    <t>Our solid waste collection is not city owned. We contract out to a provider.</t>
  </si>
  <si>
    <t>Sara Ries</t>
  </si>
  <si>
    <t>319-393-5556 or waterclerk3@hiawatha-iowa.com</t>
  </si>
  <si>
    <t>4.28 per 1000 gallons thereafter</t>
  </si>
  <si>
    <t>gallons used thru 3/4" x 5/8" meter.</t>
  </si>
  <si>
    <t>The above rate is residential only.  It is a flat rate charged per meter.  The commercial rate is higher.</t>
  </si>
  <si>
    <t>Cathy Fitzmaurice-Hill</t>
  </si>
  <si>
    <t>cityadmin@sharontc.net</t>
  </si>
  <si>
    <t>1,024.44</t>
  </si>
  <si>
    <t>The amount necessary to service the debt for installation of first ever municipal water system</t>
  </si>
  <si>
    <t>Chrissi Wiersma</t>
  </si>
  <si>
    <t>.044</t>
  </si>
  <si>
    <t>1,181.64</t>
  </si>
  <si>
    <t>Waterloo Waterworks Increase as well as the city expenses</t>
  </si>
  <si>
    <t>Our rate is a flat rate and the rate that it has been since conception of the program.</t>
  </si>
  <si>
    <t>1,024.20</t>
  </si>
  <si>
    <t>Stepped rate structure for first 5000 gallons (8.29/1000), next 5000 gallons (6.76/1000 gallons), next 10,000 gallons (6.27/1000 gallons), then no limit (5.69/1000 gallons).</t>
  </si>
  <si>
    <t>bulk water is charged $30 service fee, and then the water is charged the same as above</t>
  </si>
  <si>
    <t>1300 gallons</t>
  </si>
  <si>
    <t>641-877-6841</t>
  </si>
  <si>
    <t>9.35 up to 5,000. 8.00 for every thoughts higher than 5,000</t>
  </si>
  <si>
    <t>1,194</t>
  </si>
  <si>
    <t>every 1,000 gallons of use</t>
  </si>
  <si>
    <t>.00435</t>
  </si>
  <si>
    <t>$4.35 every 1,000 gallons</t>
  </si>
  <si>
    <t>Water gets sold at 1 1/2 times the regular rate</t>
  </si>
  <si>
    <t>Al Roder</t>
  </si>
  <si>
    <t>319-334-2780</t>
  </si>
  <si>
    <t>$4.00 service charge plus $2.28 per 1,000 gallons.</t>
  </si>
  <si>
    <t>Lindsey Offenburger</t>
  </si>
  <si>
    <t>loffenburger@cityofindianola.com</t>
  </si>
  <si>
    <t>$5.75 per 1,000 gallons</t>
  </si>
  <si>
    <t>1,202.75</t>
  </si>
  <si>
    <t>$8.75 minimum including first 1,000 gallons and $6.00 per thousand for anything over 1,000 gallons</t>
  </si>
  <si>
    <t>2.00 per ERU which is based on 3,500 square feet of impervious area.</t>
  </si>
  <si>
    <t>dtgeerts@iowatelcom.net</t>
  </si>
  <si>
    <t>3000 gals quarterly</t>
  </si>
  <si>
    <t>$4.00 every additional 1000 gals after 3000 gals</t>
  </si>
  <si>
    <t>Same as above</t>
  </si>
  <si>
    <t>QTRLY _ minimum of 9000 gals/ charged $45.00 after 9000 gals it is $1.00 every additional 1000 gallons</t>
  </si>
  <si>
    <t xml:space="preserve">We bill on quarterly basis, therefore rates that I provided for water and sewer are quarterly.  The recycling is $13.50 quarterly or $4.50 a month.   Recycling is curbside twice a month.  We have weekly garbage pickup curbside that residents buy bags to pay for garbage service._x000D_
</t>
  </si>
  <si>
    <t>319-356-5050</t>
  </si>
  <si>
    <t>100cf which equals 748 gallons</t>
  </si>
  <si>
    <t>.00419786 per gallon up to 3,000cf, then .00316844 per gallon above 3,000cf.</t>
  </si>
  <si>
    <t>The same residential rate structure as above.</t>
  </si>
  <si>
    <t>We don't.</t>
  </si>
  <si>
    <t>748 gallons which equals 100cf (we charge by cubic foot).</t>
  </si>
  <si>
    <t>It is based on ERU - Equivalent Residential Unit. Each resident is charged 3.50.</t>
  </si>
  <si>
    <t>For water billing we have larger water meters for some commercial properties that have a higher minimum fee than the residential meter fees that were provided on page 2.  There are seven larger sizes. If you want the rate structure for the larger water meters please contact me.</t>
  </si>
  <si>
    <t>0..575 up to 6999 gal   0.0032 after that</t>
  </si>
  <si>
    <t>1st 1000 213.50-1000-6999@.00575-7000-9999999999999@.0032</t>
  </si>
  <si>
    <t>We do not...we have rural water</t>
  </si>
  <si>
    <t>Recycling is included in garbage rate</t>
  </si>
  <si>
    <t>Rhonda Nelson</t>
  </si>
  <si>
    <t>jamaicacity@windstream.net</t>
  </si>
  <si>
    <t>We do not have a city-owned solid waste collection but we do bill for solid waste collection to pay a private contractor.  The charge for garbage collection is $16/month.</t>
  </si>
  <si>
    <t>LeAnn Even</t>
  </si>
  <si>
    <t>.003</t>
  </si>
  <si>
    <t>55,739</t>
  </si>
  <si>
    <t>Consumption</t>
  </si>
  <si>
    <t>$10.99 Service Fee monthly; 0-25,000 gal. $3.93 per thousand; 25,001-50,000 gal. $3.35 per thousand; 50-100,000 gal $2.75 per thousand; 100,000 gal + $2.16 per thousand.  Fee would be negotiable and monthly service fee could be waived.</t>
  </si>
  <si>
    <t>Our City has a central recycling site.  The site costs are paid for through property taxes other than what we receive back through the solid waste commission.  We tried to get curbside recycling but the current contractor that serves the majority of the city does not offer curbside recycling and convinced the citizens that the council was taking away their freedom to choose by only licensing vendors that provided recycling.  A minority of the citizens spoke out at a council meeting against the licensing and the council chose to vote with the minority rather than offer curbside recycling to the majority of the community.</t>
  </si>
  <si>
    <t>MARCI SANTI</t>
  </si>
  <si>
    <t>MSANTI@CITYOFJOHNSTON.COM</t>
  </si>
  <si>
    <t>SERVICE AVAILABILITY FEE $7.21 / WATER RATE IS $5.36 PER 1,000 GALLONS</t>
  </si>
  <si>
    <t>SERVICE AVAILABILITY FEE $5.58 / SEWER RATE IS $5.15 PER 1,000 GALLONS</t>
  </si>
  <si>
    <t>5.05 PER ERU/ AN ERU IS THE QUANTITY USED FOR ASSESSING THE STORMWATER UTILITY FEE CHARGES. ONE ERU IN THE CITY OF JOHNSTON IS SET AT 4,000 SQUARE FEET OF IMPERVIOUS SURFACES (LIKE DRIVEWAYS, ROOFS, PATIOS, ETC). THUS, THE STORMWATER UTILITY FEE SYSTEM IS BASED ON THE TOTAL IMPERVIOUS SURFACE AREA OF A PROPERTY DIVIDED BY 4,000 SQUARE FEET. PROPERTIES WITH GREATER THAN 4,000 SQUARE FEET OF IMPERVIOUS SURFACE ARE CHARGED FOR MORE THAN ONE ERU.</t>
  </si>
  <si>
    <t>96 GALLON GARBAGE BIN IS $8.13 A MONTH  / 48 GALLON GARBAGE BIN IS $7.81 A MONTH_x000D_
_x000D_
Sorry this is submitted late. I was out of the office for a week.</t>
  </si>
  <si>
    <t>641-588-3383</t>
  </si>
  <si>
    <t>4.32 per 1000 gallons</t>
  </si>
  <si>
    <t>same rates as residential</t>
  </si>
  <si>
    <t>641-636-2266, keotacityhall@cloudburst9.net</t>
  </si>
  <si>
    <t>.0055 per gallon after 2000 gallons, so 5.50 per thousand gallons</t>
  </si>
  <si>
    <t>1,125.61</t>
  </si>
  <si>
    <t>The rates are all based on the same prices for both residential and commerical. They cover the loans we have for water projects and daily cost for producing and operating the water supply.</t>
  </si>
  <si>
    <t>We charge $24 for 2000 gallons or less and $4.00 for each thousand upto 3000 gallons after that and anything over 5000 gallons is $1.50 per thousand. This applies to commercial and residential.</t>
  </si>
  <si>
    <t>We contract our solid waste collection and recycling out to Cox Sanitation and Recycling; which costs the residents $8 per month but they also have to buy the organizations bags which are $10.75 for 10 small ones or $16.50 for 10 large ones.</t>
  </si>
  <si>
    <t>keswick</t>
  </si>
  <si>
    <t>brandee harper</t>
  </si>
  <si>
    <t>harperbrandee@gmail.com</t>
  </si>
  <si>
    <t>2000 gallons is our miniumum charge for the $22.50</t>
  </si>
  <si>
    <t>then it's $3 for every 1,000 gallon after that</t>
  </si>
  <si>
    <t>first 2,000 gallon is $22.50 then it's $3 every 1,000 gallon after</t>
  </si>
  <si>
    <t>we don't</t>
  </si>
  <si>
    <t>we have a 3rd party company(RUSS) that manages our sewer system and they've went to a flat rate billing.</t>
  </si>
  <si>
    <t>we have a 3rd party company(RUSS) who manages and sets the rates annually</t>
  </si>
  <si>
    <t>we have a 3rd party (Wastemanagement) who collects garbage weekly and then collects recycling every other week..that cost is a flat $15</t>
  </si>
  <si>
    <t>Angie Hagen</t>
  </si>
  <si>
    <t>$10.00 per 1000 gallons</t>
  </si>
  <si>
    <t>We do not provide city owned garbage service but we do contract out for the whole city at 12.29 per residence. This dollar amount includes recycling</t>
  </si>
  <si>
    <t>712-378-3601</t>
  </si>
  <si>
    <t>1.25 per thousand gallons</t>
  </si>
  <si>
    <t>They are based per 1000 gallons of consumption.</t>
  </si>
  <si>
    <t>We contract out the solid waste pickup. It is not city owned.</t>
  </si>
  <si>
    <t>Lee Vogt</t>
  </si>
  <si>
    <t>$10.93/1000 gallons</t>
  </si>
  <si>
    <t>1,085.53</t>
  </si>
  <si>
    <t>$10.93 for first 1000 gallons, $5.40 for each 1000 gallons over</t>
  </si>
  <si>
    <t>$5.94 minimum charge next 100 gallons used per month at $3.08 per 1000 gallons</t>
  </si>
  <si>
    <t>Based on costs of operation, maintenance, acquisition, extension, and replacement, etc.</t>
  </si>
  <si>
    <t>Julie Evenson</t>
  </si>
  <si>
    <t>641-592-3251</t>
  </si>
  <si>
    <t>7.70 per thousand up to 2,000 gallons, next 37,000 gallons 3.55 per thousand, next 60,000 gallons 2.54 per thousand, all over 100,000 gallons 1.35 per 1,000 gallons</t>
  </si>
  <si>
    <t>First 1,000 gallons at 10.33, 7.70 per thousand up to 2,000 gallons, next 37,000 gallons 3.55 per thousand, next 60,000 gallons 2.54 per thousand, all over 100,000 gallons 1.35 per 1,000 gallons</t>
  </si>
  <si>
    <t>They can use up to 1,000 gals. The rate decreases the more water you use. We also have a sewer availability charge.</t>
  </si>
  <si>
    <t>It is based on customer type and size. Residential is a flat rate of 3.00. Small commercial is a flat rate of 6.00. Large Commercial is a flat rate of 12.00. Industrial is a flat rate of 25.00. If a commercial or industrial account has more than one account, they are only charged the flat rate on one account.</t>
  </si>
  <si>
    <t>712-732-6601</t>
  </si>
  <si>
    <t>1,029.39</t>
  </si>
  <si>
    <t>minimum plus rate per thousand</t>
  </si>
  <si>
    <t>0 to 1000</t>
  </si>
  <si>
    <t>712-477-2366</t>
  </si>
  <si>
    <t>2.45 per 1000</t>
  </si>
  <si>
    <t>2.45 per 1,000 gallons</t>
  </si>
  <si>
    <t>Melissa Simmons</t>
  </si>
  <si>
    <t>(641)579-6452</t>
  </si>
  <si>
    <t>up to 2,000 gallons</t>
  </si>
  <si>
    <t>$2.00 per 1,000 gallon over 2,000 up to 25,000 and $0.60 per 1,000 over 25,000</t>
  </si>
  <si>
    <t>Wastewater is related to the water usage.  It is similar to the water rates.  Anything over the first 2,000 gallons is $1.20 per 1,000 gallons.</t>
  </si>
  <si>
    <t>recycling and garbage are a combined rate of $15.00 per month for all properties.  There are dumpsters available for separate costs.</t>
  </si>
  <si>
    <t>Lynne Gummert - City Clerk</t>
  </si>
  <si>
    <t>2,004.50</t>
  </si>
  <si>
    <t>same as residential usage rates</t>
  </si>
  <si>
    <t>Minimum of 1000g @ 20.50.  The 8.50 listed above is for any additional usage after the 1000g minimum.</t>
  </si>
  <si>
    <t>The solid waste collection is subcontracted by the city and charged to the residents.  13.50 for solid waste collection and 3.00 for recycling per month for a total charge of 16.50/mo.</t>
  </si>
  <si>
    <t>Barb Smith</t>
  </si>
  <si>
    <t>laurenscitymgr@laurens-ia.org</t>
  </si>
  <si>
    <t>2,174.75</t>
  </si>
  <si>
    <t>SC of $16.75 and $10.79 per 1,000 gallon water</t>
  </si>
  <si>
    <t>$11.20 with no gallons included in service charge</t>
  </si>
  <si>
    <t>Residential Rate is $3; $5 for other than commercial up to 7,000 sf impervious surface; $10 for non residential 7,000 to 30,000 sf impervious surface; $20 for non residential over 30,000 sf impervious surface</t>
  </si>
  <si>
    <t>DOUG FURLICH</t>
  </si>
  <si>
    <t>.00255</t>
  </si>
  <si>
    <t>20 minimum charge for first 1000 gallons, 2.55 per 1000 gallons thereafter</t>
  </si>
  <si>
    <t>Not applicable</t>
  </si>
  <si>
    <t>Solid waste is a contracted service. No additional fee is charged for recycling.</t>
  </si>
  <si>
    <t>Le Grand</t>
  </si>
  <si>
    <t>Jodi Abrahams</t>
  </si>
  <si>
    <t>641-479-2464     clerk@legrandiowa.com</t>
  </si>
  <si>
    <t>1,581</t>
  </si>
  <si>
    <t>commercial 7 base rate 7.87 per thousand     3000 gallon minimum</t>
  </si>
  <si>
    <t>Residential minimum charge is 20.39; base rate of 17.43 with a minimum 1,000 gallon at 2.96 per thousand_x000D_
Commercial minimum charge is 35.16;  base rate of 17.43 with a minimum 3,000 gallon at 5.91 per thousand</t>
  </si>
  <si>
    <t>We have an annual rate increase in place for water and sewer, residential and commercial._x000D_
We were issued a new lagoon permit in 2015 and currently are in the facility plan stage._x000D_
The current sewer rates will not remain the same.</t>
  </si>
  <si>
    <t>0-2000</t>
  </si>
  <si>
    <t>next 32,000 gals 2.50 per 1000 gals next 135,000 gals 1.60 per 1000 over 169,000 1.30 per 1000</t>
  </si>
  <si>
    <t>4 for residential and 7 for everyone else</t>
  </si>
  <si>
    <t>LeClaire</t>
  </si>
  <si>
    <t>Edwin N. Choate</t>
  </si>
  <si>
    <t>We contract with Iowa-American Water.</t>
  </si>
  <si>
    <t xml:space="preserve">For residents:  0 to 500 gallons is a $16.80 charge monthly The second and subsequent 500 gallons is an additional $ 1.80 charge._x000D_
For Businesses:  Average monthly bill $17.98   _x000D_
</t>
  </si>
  <si>
    <t>The City of LeClaire contracts with Republic Services for our solid waste removal.  Each residential unit is charged a flat fee of $15.00 per month for garbage and recycling removal.  Businesses contract with the service provider of their choice.</t>
  </si>
  <si>
    <t>Kathy Gambill</t>
  </si>
  <si>
    <t>col@lvcta.com</t>
  </si>
  <si>
    <t>.00575</t>
  </si>
  <si>
    <t>1,150.00</t>
  </si>
  <si>
    <t>gallons</t>
  </si>
  <si>
    <t>We also have a water surcharge of 5.00 per month.  We are in the process of changing our ordinance on water rates lowering minimum gallons to 2000 at a minimum charge of $27.00 and a rate of $6.00 per 1,000 gallons after the 2,000 minimum</t>
  </si>
  <si>
    <t>Carrie Kirchhoff</t>
  </si>
  <si>
    <t>712-769-2216   ctylewis@netins.net</t>
  </si>
  <si>
    <t>$7.60 per thousand gallons</t>
  </si>
  <si>
    <t>same rate as residential, don't have big "commercial" customers</t>
  </si>
  <si>
    <t>It is also written in our ordinances. the base rates will increase 3% every July 1</t>
  </si>
  <si>
    <t>2.85/1000 gallons</t>
  </si>
  <si>
    <t>bulk water is sold at $10 base charge plus $1/100 gallons</t>
  </si>
  <si>
    <t>the city does bill for garbage/recycling, but it goes to a company that collects it</t>
  </si>
  <si>
    <t>Brandy K. Shriver</t>
  </si>
  <si>
    <t>641-876-6875</t>
  </si>
  <si>
    <t>next 3000 gallon $7.62 per 1000 gallon, next 5000 gallon $7.09 per 1000 gallon, all over 10,000 $6.10 per 1000 gallon</t>
  </si>
  <si>
    <t>1,315.31</t>
  </si>
  <si>
    <t>same rates as listed above plus .05% sales tax &amp; .01% Local Option Sales Tax</t>
  </si>
  <si>
    <t>Based on water usage, here are our rates.....minimum charge (2000 gallon &amp; under)=$17.50, Next 8,000 gallon=$7.00 per 1000 gallon, all over 10000 gallon=$6.00 per 1000 gallon</t>
  </si>
  <si>
    <t>All residential users are charged $16.00 per month, Small businesses are charged $17.00 per month plus tax, Large business (dumpsters) users are charged $45.00 per month plus tax_x000D_
If you are a residential or small business, you must buy City garbage bags:  24X30=$1.00 per bag, 33x39=$2.00 per bag</t>
  </si>
  <si>
    <t>Barbara Sennert</t>
  </si>
  <si>
    <t>lg51033@iowatelecom.net</t>
  </si>
  <si>
    <t>1st 2,000 $6.70, next 4,500 $3.60, over 6,500 $3.40</t>
  </si>
  <si>
    <t>1,800.00</t>
  </si>
  <si>
    <t>6,800.00</t>
  </si>
  <si>
    <t>$3.40 1,000 gallons</t>
  </si>
  <si>
    <t>will not sell</t>
  </si>
  <si>
    <t>JOYCE LeDUC</t>
  </si>
  <si>
    <t>citylockridge@natel.net</t>
  </si>
  <si>
    <t>.01259</t>
  </si>
  <si>
    <t>1,900.93</t>
  </si>
  <si>
    <t>minimum 2000 at 33.60, next 48,000 at 12.59 ea 1000 gal, over 50,000 8.42 per 1000 ga;</t>
  </si>
  <si>
    <t>5.44 per 1000 gallon to another utility</t>
  </si>
  <si>
    <t>minimum is 20,00 for first 3000 gallon water used</t>
  </si>
  <si>
    <t>Marilyn Keizer</t>
  </si>
  <si>
    <t>mklogan@windstream.net</t>
  </si>
  <si>
    <t>1,042.53</t>
  </si>
  <si>
    <t>4.81 per thousand gallons</t>
  </si>
  <si>
    <t>1,821</t>
  </si>
  <si>
    <t>30 First 1,000 gallons, 9 per 1,000 gallons over first 1,000</t>
  </si>
  <si>
    <t>We contract out our solid waste collection.  We charge $14 per month per residential household.</t>
  </si>
  <si>
    <t>Angie Thompson</t>
  </si>
  <si>
    <t>515-925-3240</t>
  </si>
  <si>
    <t>2,160</t>
  </si>
  <si>
    <t>4,610</t>
  </si>
  <si>
    <t>9,110</t>
  </si>
  <si>
    <t>44,660</t>
  </si>
  <si>
    <t>143,210</t>
  </si>
  <si>
    <t>009 per 1000 gallon</t>
  </si>
  <si>
    <t>rate not in place</t>
  </si>
  <si>
    <t>4,500</t>
  </si>
  <si>
    <t>All wastewater customers charged 4500</t>
  </si>
  <si>
    <t>Jackie Wilcox</t>
  </si>
  <si>
    <t>citylflg@netins.net</t>
  </si>
  <si>
    <t>.00375</t>
  </si>
  <si>
    <t>minimum charge and .00375 after 2000</t>
  </si>
  <si>
    <t>Both residential and commercial are charged at minimum $44 for the first 2,000 gallons of water usage</t>
  </si>
  <si>
    <t>We have a $10.00 base fee...it does not include any water usage.</t>
  </si>
  <si>
    <t>1,190.00</t>
  </si>
  <si>
    <t>$10.00 base rate and water @ $5.90 per 1000 gallons</t>
  </si>
  <si>
    <t>tammyathome@neitel.net</t>
  </si>
  <si>
    <t>6 per thousand gallons</t>
  </si>
  <si>
    <t>1,212.33</t>
  </si>
  <si>
    <t>30.33 for first 3000 gallons, 6 per additional 1000 gallons</t>
  </si>
  <si>
    <t>1000 gallons. An additional 50 cents per 1000 after minimum.</t>
  </si>
  <si>
    <t>Todd D. Kilzer</t>
  </si>
  <si>
    <t>cityofmadrid@windstream.net</t>
  </si>
  <si>
    <t>1,000 or less</t>
  </si>
  <si>
    <t>The increase per 1,000 gallons is about 4.40</t>
  </si>
  <si>
    <t>Same as residential however after 10,000 gallons the rate drops dramatically.</t>
  </si>
  <si>
    <t>We sell to Xenia Rural Water and the rate is a flat rate of $1.54 per gallon.</t>
  </si>
  <si>
    <t>We contract weekly garbage and bi-monthly recycling out to a local provider. The flat monthly rate is $13.31 per month and recycling is included in that rate as well.</t>
  </si>
  <si>
    <t>Erin Learn</t>
  </si>
  <si>
    <t>elearn@manchester-ia.org</t>
  </si>
  <si>
    <t>None.</t>
  </si>
  <si>
    <t>We have a base charge of $5.81, and a charge per 1000 gallons of $3.09.</t>
  </si>
  <si>
    <t>Monthly base of $5.81 plus charge per 1000 gallons of $3.09.</t>
  </si>
  <si>
    <t>We contract for garbage collection. Residents pay $11.60 per month. Businesses &amp; industries must contract on their own for garbage collection.</t>
  </si>
  <si>
    <t>Dawn Rohe</t>
  </si>
  <si>
    <t>dawnrohe@mmctsu.com</t>
  </si>
  <si>
    <t>0.77 per hundred</t>
  </si>
  <si>
    <t>1,540.73</t>
  </si>
  <si>
    <t>Same as residential.</t>
  </si>
  <si>
    <t>The minimum charge is 27.26 which includes 2,000 gallons.</t>
  </si>
  <si>
    <t>Recycling and brush pile costs are included in the monthly rate of $17.00</t>
  </si>
  <si>
    <t>Karla Uhl</t>
  </si>
  <si>
    <t>kuhl@longlines.com</t>
  </si>
  <si>
    <t>4.80 per 1,000 gal for next 7,000 gal; 5.90 per 1,000 for next 10,000 gal; 5.00 per 1,000 over 20,000</t>
  </si>
  <si>
    <t>1,155.60</t>
  </si>
  <si>
    <t>budget needs</t>
  </si>
  <si>
    <t>641.315.2621</t>
  </si>
  <si>
    <t>0.00583 per 100 gallons</t>
  </si>
  <si>
    <t>.28 per 100 gallons with min charge</t>
  </si>
  <si>
    <t>Bev Alesch</t>
  </si>
  <si>
    <t>consumption</t>
  </si>
  <si>
    <t>They can use 1300 gallons per month for $9.00</t>
  </si>
  <si>
    <t>Jill Beatty</t>
  </si>
  <si>
    <t>Martelle.master@gmail.com</t>
  </si>
  <si>
    <t>.00645      (6.45 per1000)</t>
  </si>
  <si>
    <t>1,310.55</t>
  </si>
  <si>
    <t>27.00 for the first 1000 gallons and 6.45 for each additional 1000 gallons</t>
  </si>
  <si>
    <t>13.50 for the first 1000 and 4.00 for each additional 1000</t>
  </si>
  <si>
    <t>(641) 777-6426</t>
  </si>
  <si>
    <t>This rate was determined by Rural Utilities Service (RUSS)</t>
  </si>
  <si>
    <t>The sewer rate will be in effect July 1, 2016.  The recycling fee is included with the garbage fee listed above and we go through Waste Management in Fairfield, Iowa.</t>
  </si>
  <si>
    <t>1,500</t>
  </si>
  <si>
    <t>3 dollars per 1000</t>
  </si>
  <si>
    <t>$16 for first 1500 and $3 for every 1000 after</t>
  </si>
  <si>
    <t>.0061</t>
  </si>
  <si>
    <t>3,038.52</t>
  </si>
  <si>
    <t>12,154.08</t>
  </si>
  <si>
    <t>Rates set by Council when water system went into place in 2008.</t>
  </si>
  <si>
    <t>Maysville does not have a wastewater system.</t>
  </si>
  <si>
    <t>Maysville uses an outside provider for waste and recycling collection.  15.50 is the monthly rate for both recycling and waste collection.</t>
  </si>
  <si>
    <t>McCallsburg</t>
  </si>
  <si>
    <t>Jennifer Heithoff</t>
  </si>
  <si>
    <t>mcburg@netins.net</t>
  </si>
  <si>
    <t>999 gallons</t>
  </si>
  <si>
    <t>$5.73</t>
  </si>
  <si>
    <t>999 gallons.  Anything over 1,000.00 gallons is charged 3.09 per 1000</t>
  </si>
  <si>
    <t>Lynette Sander</t>
  </si>
  <si>
    <t>Julie Tribbey</t>
  </si>
  <si>
    <t>mepocity@mepotelco.net</t>
  </si>
  <si>
    <t>1,556.24</t>
  </si>
  <si>
    <t>Amount necessary to cover operating costs</t>
  </si>
  <si>
    <t>Cost for sewer/lagoon project is still unknown at this time._x000D_
_x000D_
City raises water and sewer rates by 5% each July 1 unless other action taken by council._x000D_
Recycling costs raise $.10 per year._x000D_
Refuse rates go up $1.00 per year because of DNR mandated improvements at our regional landfill</t>
  </si>
  <si>
    <t>1,743.51</t>
  </si>
  <si>
    <t>All customers are charged on a minimum amount of 1000 gallons based on usage, plus another amount for any usage above 1000 gallons for water and for sewer.</t>
  </si>
  <si>
    <t>Melcher-Dallas</t>
  </si>
  <si>
    <t>Martha Becker</t>
  </si>
  <si>
    <t>641-947-6501</t>
  </si>
  <si>
    <t>2.60 per thousand gallons</t>
  </si>
  <si>
    <t>The city does offer recycling at a recycling station.  The city pays for the removal of the recycling bin.</t>
  </si>
  <si>
    <t>MARGARET MARIENAU</t>
  </si>
  <si>
    <t>cityofmerrill@mtcnet.net</t>
  </si>
  <si>
    <t>2.68 per thousand</t>
  </si>
  <si>
    <t>QUARTERLY rates are $19.80/4000 gallons, 2.68 per thousand over 4000</t>
  </si>
  <si>
    <t>Water, sewer, garbage and landfill fees are based on and billed quarterly, not monthly</t>
  </si>
  <si>
    <t>Sue</t>
  </si>
  <si>
    <t>miles@netins.net</t>
  </si>
  <si>
    <t>5.60 per 1000 gallons</t>
  </si>
  <si>
    <t>.0055 per gallon</t>
  </si>
  <si>
    <t>1,113.50</t>
  </si>
  <si>
    <t>30.00 for 1st 3000 gallons (minimum) then .0055 per gallon beyond the minimum</t>
  </si>
  <si>
    <t>The city's wastewater system is owned by Poweshiek Water System and they set the rates.</t>
  </si>
  <si>
    <t>Garbage fees are $10.85 per month per residential customer.  Recycling is included in the $10.85.  Customers purchase special bags for items that are not recyclable.</t>
  </si>
  <si>
    <t>Kim Thomas</t>
  </si>
  <si>
    <t>We bill Quarterly at minimun of 2000 gallons at $26.72</t>
  </si>
  <si>
    <t>7.69 per 1,000 gallons after min</t>
  </si>
  <si>
    <t>1,107.70</t>
  </si>
  <si>
    <t>Consumpton</t>
  </si>
  <si>
    <t>sewer is based on water - we bill quarterly.</t>
  </si>
  <si>
    <t>we bill quarterly at $13.10 per month or $39.30 a quarterly.  Trash rate includes recycling.</t>
  </si>
  <si>
    <t>Sally Hinrichsen</t>
  </si>
  <si>
    <t>sallyh@ci.monticello.ia.us</t>
  </si>
  <si>
    <t>minimum charge for 0 - 1000 gallons is $6.17</t>
  </si>
  <si>
    <t>second to ninth 1000 gallons - $4.00 per 1000 gallons.  Tenth through infinity gallons - $4.13 per 1000 gallons.</t>
  </si>
  <si>
    <t>Same rates as residential - set by ordinance</t>
  </si>
  <si>
    <t>$1.00 foe each residential unit, $2.50 on every other non-residential (business) unit.</t>
  </si>
  <si>
    <t>recycling is included in the monthly cost for residential or apartments fees._x000D_
_x000D_
We charge $6.70/yard for dumpster pickup.  If apartments, use a dumpster we charge a flat rate of $4.59  per apartment unit</t>
  </si>
  <si>
    <t>Celeste Cirinna</t>
  </si>
  <si>
    <t>montrosecc@mchsi.com</t>
  </si>
  <si>
    <t>29.75 first 1,000 gallons; 4.25 each succeeding 1,000 gallons</t>
  </si>
  <si>
    <t>all they want</t>
  </si>
  <si>
    <t>Julia Fiala</t>
  </si>
  <si>
    <t>cityofmoorland@yahoo.com</t>
  </si>
  <si>
    <t>1,005</t>
  </si>
  <si>
    <t>Minimum charge of $20 for first 3000 + $5 for each additional 1000 gal</t>
  </si>
  <si>
    <t>city contracts garbage and recycling. We have no major businesses just a bar and beauty shop, so council never charged more than residential fees.</t>
  </si>
  <si>
    <t>.0039</t>
  </si>
  <si>
    <t>Craig E Mahood</t>
  </si>
  <si>
    <t>319.240.0078</t>
  </si>
  <si>
    <t>.55</t>
  </si>
  <si>
    <t>Don't have any commercial/would have to change Ordinance and would deal with it when it happened.</t>
  </si>
  <si>
    <t>Only have flat rate.  No Commercial ccounts</t>
  </si>
  <si>
    <t>MERIDITH HOFFMAN / SUE RIPKE</t>
  </si>
  <si>
    <t>319-895-8742</t>
  </si>
  <si>
    <t>220 CUBIC FEET / 1,628 GALLONS</t>
  </si>
  <si>
    <t>1,439</t>
  </si>
  <si>
    <t>CHARGES PER CUBIC FOOT OF USAGE</t>
  </si>
  <si>
    <t>SAME RATE STRUCTURE AS RESIDENTS</t>
  </si>
  <si>
    <t>mhoffman@cityofmtvernon-ia.gov</t>
  </si>
  <si>
    <t>1628 or 220 cubic feet</t>
  </si>
  <si>
    <t>1,439.30</t>
  </si>
  <si>
    <t>We charge per cubic foot at 49.77 per 1,000 cubic feet.</t>
  </si>
  <si>
    <t>We charge the same amount as residential</t>
  </si>
  <si>
    <t>220 cubic feet is our minimum</t>
  </si>
  <si>
    <t>Flat fee for residential customers is 3.00 and 6.00 for commercial. Its based on ERU's</t>
  </si>
  <si>
    <t xml:space="preserve">We have a pay as you throw program. We charge 3.00 per garbage tag and they can put out as many cans as they like but it must have a tag, 32 gallon or less and no more than 40 lbs in weight._x000D_
_x000D_
We bill in cubic feet not gallons. _x000D_
_x000D_
Water is the only thing taxed on residential_x000D_
Commercial everything is taxed. _x000D_
</t>
  </si>
  <si>
    <t>Jodi Peterson</t>
  </si>
  <si>
    <t>moville@wiatel.net</t>
  </si>
  <si>
    <t>3.25 per thousand gallons</t>
  </si>
  <si>
    <t>8 dollar/month for minimum (first thousand gallons), $3.25 / thousand gallons after first</t>
  </si>
  <si>
    <t>$25.00 per truckload if you come get it in a truck to fill a pool or something.   That's the only case I know of that we sell it.</t>
  </si>
  <si>
    <t>1000 gallons at the minimum</t>
  </si>
  <si>
    <t>lot square footage, varies from 1.50 up to 5.00 per resident per month</t>
  </si>
  <si>
    <t>Denise Simmons</t>
  </si>
  <si>
    <t>murray.denise.simmons@gmail.com</t>
  </si>
  <si>
    <t>$7/1000 gallons</t>
  </si>
  <si>
    <t>1,407</t>
  </si>
  <si>
    <t>Waste Management collects but the city bills for the service</t>
  </si>
  <si>
    <t>Nancy Lueck</t>
  </si>
  <si>
    <t>nlueck@muscatineiowa.gov</t>
  </si>
  <si>
    <t>Alternate structure - flat fee of $7.71 per month PLUS a usage charge per 100 cubic ft of $2.64, with a minimum of 300 cubic ft.  Under this, the minimum is $7.71 + $7.92 (min. 300 cubic ft. at 3 x $2.64) = $15.63.Also, we have a collection and drainage (sewer system) fee - flat fee of $11.90 per month for all customers.  This is in addition to rate computed above.</t>
  </si>
  <si>
    <t>See column K for alternative structure.  For commercial wastewater, same rates generally as residential.  Certain commercial customers have rate factors applied to the user charge - example restaurants and industrial, based on waste.</t>
  </si>
  <si>
    <t>21.10 sewer; 11.70 collection &amp; drainage</t>
  </si>
  <si>
    <t>$13.1M</t>
  </si>
  <si>
    <t>20 (15 senior)</t>
  </si>
  <si>
    <t>Incl. in above fees</t>
  </si>
  <si>
    <t>would be same as residential</t>
  </si>
  <si>
    <t>minimum for 3000 gallons(water used) $28.00 + $9.00 sewer reserve fee over 3000 gallons /48,00 per 1000</t>
  </si>
  <si>
    <t>515-382-5466</t>
  </si>
  <si>
    <t>No gallons are included in the Minimum Charge/Meter Charge.</t>
  </si>
  <si>
    <t>1,245</t>
  </si>
  <si>
    <t>13.39 monthly meter charge and 6.16/1000 consumption</t>
  </si>
  <si>
    <t>We sell to Central Iowa Water Assoc up to 250,000 gallons of treated water for 3.50/1000</t>
  </si>
  <si>
    <t>the minimum is a flat charge, a basic monthly flat charge, 8.20 and a sewer construction fee of 1.64. There is no minimum usage. The usage is on top of the flat rate/minimum amount.</t>
  </si>
  <si>
    <t>flat charge</t>
  </si>
  <si>
    <t>Suellen Kolbet</t>
  </si>
  <si>
    <t>nhcityclerk@windstream.net</t>
  </si>
  <si>
    <t>.0021</t>
  </si>
  <si>
    <t>Gallons of water consumed</t>
  </si>
  <si>
    <t>150% of City rate</t>
  </si>
  <si>
    <t>Dani Pratt</t>
  </si>
  <si>
    <t>563-843-3246</t>
  </si>
  <si>
    <t>up to 3000 gallons</t>
  </si>
  <si>
    <t>.001 per gallon after the first 3000 gallons</t>
  </si>
  <si>
    <t>26.00 minimum (3000 gallons) then .0086 per gallon after that.</t>
  </si>
  <si>
    <t>1,504.50</t>
  </si>
  <si>
    <t>$19.50 Minimum Charge, and $7.50 per 1,000 gallons thereafter.</t>
  </si>
  <si>
    <t xml:space="preserve">0 – 1,500 gallons			Included in Minimum Charge_x000D_
1,501 – 5,000 gallons		$11.00 per 1,000 gallon_x000D_
5,001 – 10,000 gallons		$10.00 per 1,000 gallon_x000D_
10,001 – 15,000 gallons	$9.00 per 1,000 gallon_x000D_
15,001 - 20,000 gallons	$8.00 per 1,000 gallon_x000D_
20,001 gallons and above	$5.00 per 1,000 gallon_x000D_
Minimum Charge			$31.50 per month_x000D_
</t>
  </si>
  <si>
    <t>Lisa Munn</t>
  </si>
  <si>
    <t>nsclerk@newsharoniowa.com</t>
  </si>
  <si>
    <t>yes 2000 gallons</t>
  </si>
  <si>
    <t>$4.00 per 1000 after minimum for water</t>
  </si>
  <si>
    <t>less than 2000</t>
  </si>
  <si>
    <t>Angie Oberbroeckling</t>
  </si>
  <si>
    <t>563-921-2295</t>
  </si>
  <si>
    <t>.60</t>
  </si>
  <si>
    <t>319-223-5709</t>
  </si>
  <si>
    <t>.005311</t>
  </si>
  <si>
    <t>1,078.13</t>
  </si>
  <si>
    <t>2000 Gallons - $15.30, .005311 after</t>
  </si>
  <si>
    <t>1,134.30</t>
  </si>
  <si>
    <t>Been that way for as long as anyone can remember.</t>
  </si>
  <si>
    <t>Holly Wilson</t>
  </si>
  <si>
    <t>ocheyedancity@evertek.net</t>
  </si>
  <si>
    <t>3.75 per 1,000 gallons for next 2,000 gallons; over 4,000 gallons is 2.25 per 1,000 gal</t>
  </si>
  <si>
    <t>rates are same as residential</t>
  </si>
  <si>
    <t>minimum charge is $19.01 for 2,000 gallons. Next 2,000 gallons is $3.89 per 1,000 gallons of water used; then over 4,000 gallons is $2.33 per 1,000 gallons of water used</t>
  </si>
  <si>
    <t>1000 gallons with 4.50 each 1,000 after minimum plus minimum</t>
  </si>
  <si>
    <t>THIS IS WHAT IT WAS SET AT WHEN I CAME. I WAS NEVER GIVEN AN EXPLAINATION OF WHY OR HOW THE RATE WAS DEVELOPED.</t>
  </si>
  <si>
    <t>Bobbie Jo Wedemeier</t>
  </si>
  <si>
    <t>bwedemeier@cityofoelwein.org</t>
  </si>
  <si>
    <t>rate per hundred cubic feet</t>
  </si>
  <si>
    <t>75 cubic feet or 561 gallons</t>
  </si>
  <si>
    <t>CHRISTY THEDE</t>
  </si>
  <si>
    <t>cityofogden@netins.net</t>
  </si>
  <si>
    <t>2.80 PER 1000</t>
  </si>
  <si>
    <t>PER 1000 GALLON USED</t>
  </si>
  <si>
    <t>3.20 PER 1000 GALLON USED _x000D_
2" METER FOR 2.80/MONTHLY</t>
  </si>
  <si>
    <t>First 15,000 gallons .005020/gallon_x000D_
Additional usage over 15,000 No charge</t>
  </si>
  <si>
    <t>Wastewater users, $3 per residential and $5 per commercial.</t>
  </si>
  <si>
    <t>712-332-2550</t>
  </si>
  <si>
    <t>1,264</t>
  </si>
  <si>
    <t>minimum charge plus 6.16 per 1000 after</t>
  </si>
  <si>
    <t>1,242.50</t>
  </si>
  <si>
    <t>We do not.</t>
  </si>
  <si>
    <t>We contract garbage and recycling and the charge is $13.15</t>
  </si>
  <si>
    <t>Terry R. Christensen</t>
  </si>
  <si>
    <t>tchristensen@onawa.com</t>
  </si>
  <si>
    <t>.0052 or 5.20 per thousand</t>
  </si>
  <si>
    <t>Amy Miller</t>
  </si>
  <si>
    <t>amy.miller@oskaloosaiowa.org</t>
  </si>
  <si>
    <t>.0085</t>
  </si>
  <si>
    <t>1,714.00</t>
  </si>
  <si>
    <t>Metered Consumption</t>
  </si>
  <si>
    <t>Same as residential and commercial water consumption.</t>
  </si>
  <si>
    <t>Glenda Rasmussen</t>
  </si>
  <si>
    <t>.0021 (2.10 per 1000 gals)</t>
  </si>
  <si>
    <t>16.00 minimum, 9.50 base chg for debt, 2.10 per 1000 gals over minimum-residential and commercial rates are the same</t>
  </si>
  <si>
    <t>We have a water salesman for bulk water at our water plant that dispenses 25 gallons per 25 cents- a penny per gallon - this is treated water</t>
  </si>
  <si>
    <t>2000 gallons  If they don't want sewer charges on pool fills or lawn watering etc. they can purchase and have the city install a separate meter that is charged for water usage only</t>
  </si>
  <si>
    <t>We raised rates previously to pay off debt, now that it is paid off, we are using it to put in reserves for the next project that may present itself.</t>
  </si>
  <si>
    <t>We contract for solid waste collection, but the city pays the vendor so we bill the consumers on their combined services monthly bill.</t>
  </si>
  <si>
    <t>Penny Jenn</t>
  </si>
  <si>
    <t>319-828-4742</t>
  </si>
  <si>
    <t>1,650.00</t>
  </si>
  <si>
    <t>8.25 per 1000 gallons</t>
  </si>
  <si>
    <t>24 for up to 2000 gallons and 2 per 1000 gallons after min. max at 36</t>
  </si>
  <si>
    <t>the rate of 11 is the recycling cost included</t>
  </si>
  <si>
    <t>712-359-2430</t>
  </si>
  <si>
    <t>No we do not sell water to another utility._x000D_
We have flat rate billing for all utilities here in Palmer</t>
  </si>
  <si>
    <t>I know not too many have flat rates, but you should have a place to put them in if you do.  We have flat rate water, based on the number of people living in the household.</t>
  </si>
  <si>
    <t>Kerry Pauley</t>
  </si>
  <si>
    <t>4.00  per  1000  gallons</t>
  </si>
  <si>
    <t>Tiered schedule by 1,000 gallons after minimum</t>
  </si>
  <si>
    <t>3,134.96</t>
  </si>
  <si>
    <t>Tiered schedule</t>
  </si>
  <si>
    <t>6.00 per ESU</t>
  </si>
  <si>
    <t>celuhring@aol.com</t>
  </si>
  <si>
    <t>$3.75/1000 GALLONS</t>
  </si>
  <si>
    <t>PRICE / THOUSAND OF GALLONS CONSUMED</t>
  </si>
  <si>
    <t>1500 GALLONS</t>
  </si>
  <si>
    <t>Jessica Jeske</t>
  </si>
  <si>
    <t>1,002</t>
  </si>
  <si>
    <t>.005 per gallon for all usage over 2500 gallons</t>
  </si>
  <si>
    <t>Structure is same as water usage. Customer charged for minimum usage of 2500 gallons or less than .005 per gallon for each gallon above minimum</t>
  </si>
  <si>
    <t>Recycling services are not required. We have 2 service providers in the city. One picks up all garbage. The other requires recycling and charges for bags as well</t>
  </si>
  <si>
    <t>Karen Snyder</t>
  </si>
  <si>
    <t>ksnyder@cityofpeosta.org</t>
  </si>
  <si>
    <t>1,036.56</t>
  </si>
  <si>
    <t>Rates are calculated to meet the system requirements as well as planning for future projects.</t>
  </si>
  <si>
    <t>We sell to residents of a home owners association individually.  Anyone purchasing water that resides outside the city limits is charged 150% of the residents rate.</t>
  </si>
  <si>
    <t>There isn't a minimum charge, each customer is billed the flat rate plus a per gallon rate.</t>
  </si>
  <si>
    <t>2.50 per gallon</t>
  </si>
  <si>
    <t>base price of 1150 plus 1 dollar per gallon</t>
  </si>
  <si>
    <t>Rachel Reed</t>
  </si>
  <si>
    <t>Our commercial customers have the same rate as the residential for minimum and cost per 1000 after the minimum. We sell water to North Corp and the rates for them are also the same as our residential rates.  We also sell water to Marion County Rural Water, this is written out in a contract.  They have a minimum of 9,000 gallons per day and a maximum of 90,000 per day. Rural Water pays $1.71 per thousand gallons of water.</t>
  </si>
  <si>
    <t>Jenny Gibbons</t>
  </si>
  <si>
    <t>9.4 min , $3.75 per 1000 gallons</t>
  </si>
  <si>
    <t>Ellen Smith</t>
  </si>
  <si>
    <t>641-566-3735</t>
  </si>
  <si>
    <t>unlimited      business -  base rate and for large amounts it is 3.00 per thousand gallons</t>
  </si>
  <si>
    <t>3.00 per thousand gallons</t>
  </si>
  <si>
    <t>Faye French</t>
  </si>
  <si>
    <t>712.625.2601</t>
  </si>
  <si>
    <t>$.250 per 100 gallons</t>
  </si>
  <si>
    <t>not applicable</t>
  </si>
  <si>
    <t>Lois Buhr, City Clerk</t>
  </si>
  <si>
    <t>319-279-3411</t>
  </si>
  <si>
    <t>3.50 cents</t>
  </si>
  <si>
    <t>12.50 for the first 1,000 gallons and 3.50 per 1,000 after that.</t>
  </si>
  <si>
    <t>4.00 per resident or business</t>
  </si>
  <si>
    <t>Tripoli and Readlyn have a garbage truck/service under a 28E Agreement</t>
  </si>
  <si>
    <t>515-833-2512</t>
  </si>
  <si>
    <t>Gale Klosterman</t>
  </si>
  <si>
    <t>641-493-2492</t>
  </si>
  <si>
    <t>It changes as it goes up</t>
  </si>
  <si>
    <t>1,170.12</t>
  </si>
  <si>
    <t>I don't know what you mean by that.  Be more specific</t>
  </si>
  <si>
    <t>$10.75 base charge + $2.05 per 1,000 gallons</t>
  </si>
  <si>
    <t>$6.00 Per 1,000 Gallons</t>
  </si>
  <si>
    <t>1,200.00</t>
  </si>
  <si>
    <t>$6.00 per 1,000 Gallons.   We have no business that use that much.</t>
  </si>
  <si>
    <t>9.00 for the first 3,000 gallons and then 3.00 per 1,000 gallons</t>
  </si>
  <si>
    <t>Monthly rate of $1.50</t>
  </si>
  <si>
    <t>All premises (residential and business) are charged $8.00 per month for garbage collection consisting of approved color-coded "City of Ringsted" bags. Approved bags consist of 2 sizes:   13 Gallon  $ .70 each       33 gallon  $1.30 each</t>
  </si>
  <si>
    <t>2.25 per 1000 gallons over minimum</t>
  </si>
  <si>
    <t>2.25 per 1000 gallons over minimum of 1000 gallons</t>
  </si>
  <si>
    <t>Solid waste is $13.00 per month for 48 gallon garbage can, $20.00 per month for 96 gallon garbage can.</t>
  </si>
  <si>
    <t>Jessica Dow</t>
  </si>
  <si>
    <t>rockfordcity2@myomnitel.com</t>
  </si>
  <si>
    <t>1,194.00</t>
  </si>
  <si>
    <t>per 1,000 gallon usage charge of $5.92 plus a $10.00 base/meter fee</t>
  </si>
  <si>
    <t>10.00 meter fee. per 1000 gallons $3.18</t>
  </si>
  <si>
    <t>We charge a Capital Improvement fee on the water service. 6.00/monthly_x000D_
We charge Solid Waste 7.95/monthly. This is not City owned, but contracted.</t>
  </si>
  <si>
    <t>JODI MEREDITH</t>
  </si>
  <si>
    <t>cityofroland@gmail.com</t>
  </si>
  <si>
    <t>.0045</t>
  </si>
  <si>
    <t>14.98 minimum and 3.36 for every 100 cubic foot</t>
  </si>
  <si>
    <t>100 cubic feet or 748 gallon</t>
  </si>
  <si>
    <t>Angela Montag</t>
  </si>
  <si>
    <t>rolfeclerk@ncn.net</t>
  </si>
  <si>
    <t>19.49 first 1000 gallons</t>
  </si>
  <si>
    <t>4.76 per each additional 1000 gallons</t>
  </si>
  <si>
    <t>19.49 first 1000 gallons, 4.76 each additional 1000 gallons</t>
  </si>
  <si>
    <t>flat rate 3 residential, 10 commercial</t>
  </si>
  <si>
    <t>Lori Peterson</t>
  </si>
  <si>
    <t>cityofrudd@myomnitel.com</t>
  </si>
  <si>
    <t>.35 per 100 gallon</t>
  </si>
  <si>
    <t>Tank or bulk 10.00 per 1000 gallons</t>
  </si>
  <si>
    <t>No charge</t>
  </si>
  <si>
    <t>Recycling is included in the rate of 6.75</t>
  </si>
  <si>
    <t>712-837-5355</t>
  </si>
  <si>
    <t>4.51 per every 1000 gallons</t>
  </si>
  <si>
    <t>Saint Paul</t>
  </si>
  <si>
    <t>Jolene Cox</t>
  </si>
  <si>
    <t>citysaintpaul@gmail.com</t>
  </si>
  <si>
    <t>$4.50 per 1000 gallons plus $43.50 monthly fee</t>
  </si>
  <si>
    <t>These rates will be effective July 1, 2016 and will also include a $10 "debt relief fee" to every water customer to help pay off debt from a new water tower constructed in 2015.</t>
  </si>
  <si>
    <t>Ann Onnen</t>
  </si>
  <si>
    <t>schallerclerk@schallertel.net</t>
  </si>
  <si>
    <t>We do not have metered water, we charge by the number of people living in a house.</t>
  </si>
  <si>
    <t>again, we do not have any kind of meters, all our rates are based on number of people in the home for residential and commercial is according to a formula that more of less estimates the amount of usage.</t>
  </si>
  <si>
    <t xml:space="preserve">These rates take effect as of July 1, 2016.  Rates were raised because the Sac county landfill is being closed and our garbage and landfill will go to a neighboring county facility. Increase is to accommodate increased costs being charged to our city for these services._x000D_
_x000D_
</t>
  </si>
  <si>
    <t>Kris Kluender</t>
  </si>
  <si>
    <t>schleswigclerk@iowatelecom.net</t>
  </si>
  <si>
    <t>We contract the solid waste collection.  The fee to the resident is 14.00.</t>
  </si>
  <si>
    <t>Shirley Tremmel</t>
  </si>
  <si>
    <t>searsboro@netins.net</t>
  </si>
  <si>
    <t>$4.55 FOR WATER PER 1000 GALLONS</t>
  </si>
  <si>
    <t>MIIiMUM CHARGE FOR WATER IS $10. $4.55 FOR WATER PER 1000 GALLONS</t>
  </si>
  <si>
    <t>RATE IS HIGHER BECAUSE WE SEND OUT WASTEWATER TO A NEIGHBORING COMMUNITY AND WE MUST PAY THEIR HIGHER RATES</t>
  </si>
  <si>
    <t>THE AMOUNT OF RUN OFF AREA ON THE PROPERTY</t>
  </si>
  <si>
    <t>Mary Haines</t>
  </si>
  <si>
    <t>mhaines@iowatelecom.net</t>
  </si>
  <si>
    <t>9.75 per thousand after the first 1000</t>
  </si>
  <si>
    <t>1,954.50</t>
  </si>
  <si>
    <t>Our rates are the same for all customer types: residential, commerical, industrial, public authority.</t>
  </si>
  <si>
    <t>Solid waste collection is for once a week with curb-side pickup.  All garbage must be in City bags or labeled with City tags [1.50 each].  We have a recycling building that is open 24/7 for most types of recyclables [glass, plastic, cans, cardboard, white paper, newspapers and magazines].</t>
  </si>
  <si>
    <t>2.28 per 1000 gallons water, 3.75 per 1000 gallons sewer</t>
  </si>
  <si>
    <t>flat amount</t>
  </si>
  <si>
    <t>Margie McKinney</t>
  </si>
  <si>
    <t>cityofsheldahl@iowatelecom.net</t>
  </si>
  <si>
    <t>.00218</t>
  </si>
  <si>
    <t>code of ordinance</t>
  </si>
  <si>
    <t>MARILYN HARDEE</t>
  </si>
  <si>
    <t>319-885-6555</t>
  </si>
  <si>
    <t>NEXT 2000 X.00373, NEXT 3000 X .002649, NEXT 7000 X .001997, OVER THAT X.00897 PER GALLON</t>
  </si>
  <si>
    <t>GALLONS OF USAGE</t>
  </si>
  <si>
    <t>WASTEWATER LINING OF PIPES</t>
  </si>
  <si>
    <t>cityofshellsburg@fmtcs.com     319-436-2954</t>
  </si>
  <si>
    <t>2,000.00</t>
  </si>
  <si>
    <t>10.00 per thousand</t>
  </si>
  <si>
    <t>There are no gallons included in flat rate.</t>
  </si>
  <si>
    <t>Karla Gray</t>
  </si>
  <si>
    <t>712-246-1213</t>
  </si>
  <si>
    <t>8.77/100 Cubic Feet</t>
  </si>
  <si>
    <t>Cost of production of water</t>
  </si>
  <si>
    <t>750 gallon</t>
  </si>
  <si>
    <t>Angie Alderson</t>
  </si>
  <si>
    <t>sigourneyclerk@iowatelecom.net</t>
  </si>
  <si>
    <t>5.75 per 1,000 gallons</t>
  </si>
  <si>
    <t>1,167.56</t>
  </si>
  <si>
    <t>Usage</t>
  </si>
  <si>
    <t>Out of City limits residents pay 50% more</t>
  </si>
  <si>
    <t>The City of Sigourney has a flat rate Water Surcharge and Sewer Surcharge monthly fee on each account that we collect to help offset expenses for smaller projects.</t>
  </si>
  <si>
    <t>PEGGY SHIELDS</t>
  </si>
  <si>
    <t>SILVERCITYIOWA@AOL.COM</t>
  </si>
  <si>
    <t>1,300</t>
  </si>
  <si>
    <t>6.50 per 1000 gallons used</t>
  </si>
  <si>
    <t>Lisa McCardle</t>
  </si>
  <si>
    <t>lmccardle@sioux-city.org</t>
  </si>
  <si>
    <t>1,496 gallons (2 ccf) (we bill in ccfs = 748 gallons per ccf)</t>
  </si>
  <si>
    <t>.00453208556 per gallon (3.39 per ccf)</t>
  </si>
  <si>
    <t>I will email ErinMullenix@iowaleague.org the current rate info from City Code in pdf format</t>
  </si>
  <si>
    <t>I will email ErinMullenix@iowaleague.org the special rate info from City Code in pdf format</t>
  </si>
  <si>
    <t>1,496 gallons, I will include the sewer rate info on my email to ErinMullenix@iowaleague.org</t>
  </si>
  <si>
    <t>Rate Structure is based on impervious area and runoff factors, too complicated to describe here, I will also attach this section of City Code to my email to ErinMullenix@iowaleague.org, average home owner pays under $2 per month</t>
  </si>
  <si>
    <t>Mary Beth</t>
  </si>
  <si>
    <t>515-685-2531</t>
  </si>
  <si>
    <t>1,223.40</t>
  </si>
  <si>
    <t>Same as residential (12.16 minimum plus useage)</t>
  </si>
  <si>
    <t>monthly 3.00 for every residential property, 6.00 for commercial</t>
  </si>
  <si>
    <t>Price for water at only a single gallon has a lot of rounding error,</t>
  </si>
  <si>
    <t>DIXIE IVERSON</t>
  </si>
  <si>
    <t>rate same as residential</t>
  </si>
  <si>
    <t>We don't have a flat rate...we have a base rate of 26.00 for the first 1000 gallons</t>
  </si>
  <si>
    <t>We have just raised our rates because we have some sewer lines that need to be lined or replaced.</t>
  </si>
  <si>
    <t>We contract out our garbage service but charge for the cart usage. 16.00 for a large cart and 14.00 for a small cart.</t>
  </si>
  <si>
    <t>$4 per 1000 gallons</t>
  </si>
  <si>
    <t>we don't have a specific commercial rate nor anyone that would consume that much water</t>
  </si>
  <si>
    <t>JULIA BOOP</t>
  </si>
  <si>
    <t>.001</t>
  </si>
  <si>
    <t>20.00 first 2,000 gal plus 1.00/1,000 additional gallons</t>
  </si>
  <si>
    <t>Kim Donaldson</t>
  </si>
  <si>
    <t>cityofsp@netins.net</t>
  </si>
  <si>
    <t>.00742</t>
  </si>
  <si>
    <t>1,066.7</t>
  </si>
  <si>
    <t>same as residential plus sales tax</t>
  </si>
  <si>
    <t>.006/gallon for every gallon over 2000</t>
  </si>
  <si>
    <t>St. Lucas</t>
  </si>
  <si>
    <t>cityofstlucas@iowatelecom.net</t>
  </si>
  <si>
    <t>NO WATER IN ST LUCAS</t>
  </si>
  <si>
    <t>641-737-2428</t>
  </si>
  <si>
    <t>we bill water and sewer based on amounts used in a quarter, not month</t>
  </si>
  <si>
    <t>6,300</t>
  </si>
  <si>
    <t>11,800</t>
  </si>
  <si>
    <t>55,800</t>
  </si>
  <si>
    <t>220,800</t>
  </si>
  <si>
    <t>The rates are the same as the residental rates-we have no seperate commercial rate</t>
  </si>
  <si>
    <t>1,800</t>
  </si>
  <si>
    <t>The answer to question #10 was based on the minimum as no gallons were given in the question.</t>
  </si>
  <si>
    <t>Stephanie VonBehren</t>
  </si>
  <si>
    <t>stanwood@netins.net</t>
  </si>
  <si>
    <t>4.18 per thousand</t>
  </si>
  <si>
    <t>Unsure of question being asked?</t>
  </si>
  <si>
    <t>Our minimum charge is $16.00 for usage of up to 2,000 gallons of water.</t>
  </si>
  <si>
    <t>We are contracted through Van Buren County with Waste Management for solid waste and recycling. Flat rate cost to residents is $16.00 per month currently and is going to be $18.00 per month starting July 1st, 2016.</t>
  </si>
  <si>
    <t>Sue Vossberg</t>
  </si>
  <si>
    <t>vossberg@stormlake.org</t>
  </si>
  <si>
    <t>Base rate $12.53 for first 1,500 gallons; $3.75 per 1,000 for next 8,500 gallons; $2.71 per 1,000 gallons for the next 150,000 gallons; $2.59 per 1,000 fallons for the next 840,000 gallons; $3.07 per 1,000 gallons for all water used in excess of 1,000,000 gallons</t>
  </si>
  <si>
    <t>They are charged a percentage over the city rates.  Have different contracts with different entities from 110% to 150%.</t>
  </si>
  <si>
    <t>Residential units are charge 1 ERU.  Multi-Family Residential Use  is charged per unit over 3 units.  Commercial properties are measured and not flat rate users.  Commercial properties are based on their impervious surface.  1 ERU is 2,750 square feet.</t>
  </si>
  <si>
    <t>Rachel Cahill</t>
  </si>
  <si>
    <t>cityofstratford@globalccs.net</t>
  </si>
  <si>
    <t>-0-</t>
  </si>
  <si>
    <t>Elizabeth Jaster</t>
  </si>
  <si>
    <t>cityclerk@strawberrypt.com</t>
  </si>
  <si>
    <t>6.25 1st 1000 gallons, 2.45 every 1000 gallons after</t>
  </si>
  <si>
    <t>Garbage and recycling is contracted through a third party. Monthly bill is approximately 14.50 per month (for both garbage and recycling combined)</t>
  </si>
  <si>
    <t>Nadine Avey</t>
  </si>
  <si>
    <t>stuart4@coonvalleytelco.com</t>
  </si>
  <si>
    <t>.01177</t>
  </si>
  <si>
    <t>Rates we are charged by supplier Xenia and operating costs.</t>
  </si>
  <si>
    <t>Barbra Maasdam</t>
  </si>
  <si>
    <t>6.91 per 1,000 gallons</t>
  </si>
  <si>
    <t>1,395.00</t>
  </si>
  <si>
    <t>metered consumption</t>
  </si>
  <si>
    <t>Zero_x000D_
Wastewater base fee is 17.62</t>
  </si>
  <si>
    <t>City contracts for solid waste collection - residents pay 10.50 per month</t>
  </si>
  <si>
    <t>LISA</t>
  </si>
  <si>
    <t>CITYOFSUMNER@CYSUMNER.COM</t>
  </si>
  <si>
    <t xml:space="preserve">SAME AS RESIDENTIAL _x000D_
</t>
  </si>
  <si>
    <t>Judy Witte</t>
  </si>
  <si>
    <t>.30 per 1000 gallons.  All customers pay same rates</t>
  </si>
  <si>
    <t>3,400</t>
  </si>
  <si>
    <t>We contract with a private service for collection and recycling. Cost to each residence is 13.00 per month.</t>
  </si>
  <si>
    <t>We do not offer water.  Residents have their own well or share a well._x000D_
The $11 a month for recycling includes one container of garbage each week.</t>
  </si>
  <si>
    <t>Dana Loring</t>
  </si>
  <si>
    <t>cityclerk@terril.net</t>
  </si>
  <si>
    <t>.005 per gallon</t>
  </si>
  <si>
    <t>Garbage rate is based on number in household  1 person = 8.50, 2 = 11.50, 3 = 14.50, 4 = 16.00 maximum</t>
  </si>
  <si>
    <t>cityofthornton@frontiernet.net</t>
  </si>
  <si>
    <t>15.00 minimum + 3.76 per 1,000 gallons</t>
  </si>
  <si>
    <t>Bulk water charge of 16.95 per 1,000 gallons</t>
  </si>
  <si>
    <t>Karen Hamilton</t>
  </si>
  <si>
    <t>citytykeclerk@netins.net</t>
  </si>
  <si>
    <t>.00325</t>
  </si>
  <si>
    <t>16.00 for first 1,000 gallons, 3.25 per 1000 for anything over 1000</t>
  </si>
  <si>
    <t>1000 gallons would be the minimum charge.</t>
  </si>
  <si>
    <t>KIM MCADOO</t>
  </si>
  <si>
    <t>toledo@mediacombb.net</t>
  </si>
  <si>
    <t>12,000</t>
  </si>
  <si>
    <t>Else Taylor</t>
  </si>
  <si>
    <t>ventura@cltel.net</t>
  </si>
  <si>
    <t>3.75 per 1000 gallons  or .000375 per one gallon of water</t>
  </si>
  <si>
    <t>3.75 per 1000 gallons ** We do not have a tier rate schedule.  We have residential customers that will water their lawn using 100,000 gallons and use 3,000 in the house.</t>
  </si>
  <si>
    <t>.67</t>
  </si>
  <si>
    <t>We have approximately 420 water accounts.  We have about 40 households with garden meters, so two meters in the house.   Approximately 80 houses are hooked directly into the Clear Lake Sanitary District.  This is the reason there is a discrepancy between the amount of sewer accounts and water accounts.  We have a number of homes that will water their lawns using 50k- 100k, while the house remains empty 98% of the year.  For this reason, we do not give a price break on high consumption tiers or for high usage commercial accounts.</t>
  </si>
  <si>
    <t>Julie Bente</t>
  </si>
  <si>
    <t>563-774-2875</t>
  </si>
  <si>
    <t>2.90 per 1000</t>
  </si>
  <si>
    <t>Same rate as residential</t>
  </si>
  <si>
    <t>We have a contracted service we use for garbage.  We charge a flat rate of 6.00 per month.</t>
  </si>
  <si>
    <t>Bonnie Roberts</t>
  </si>
  <si>
    <t>7.35/1,000 gal.</t>
  </si>
  <si>
    <t>1,852.45</t>
  </si>
  <si>
    <t>21.95 base rate, 8.50/1000 gal up to 50,000 then 9.37/1,000 in excess of 50,000 gal</t>
  </si>
  <si>
    <t>non-residential customers pay the same rate.</t>
  </si>
  <si>
    <t>Recycling is large bins in one location in town that residents can put their recycling in. We do not do curbside recycling.</t>
  </si>
  <si>
    <t>Lisa Rickertsen</t>
  </si>
  <si>
    <t>lrickertsen@cityofwalcott.com</t>
  </si>
  <si>
    <t>.00425 PER GALLON/</t>
  </si>
  <si>
    <t>4.25/1,000 GALLONS</t>
  </si>
  <si>
    <t>1,400</t>
  </si>
  <si>
    <t>Janet L. Gann</t>
  </si>
  <si>
    <t>cityofwalford@southslope.net</t>
  </si>
  <si>
    <t>1500 gallons</t>
  </si>
  <si>
    <t>6.30 per 1,000 gallons</t>
  </si>
  <si>
    <t>1,280.69</t>
  </si>
  <si>
    <t>same as residential;  30.14 for first 1,500 gallons and 6.30 for each 1,000 gallons over that</t>
  </si>
  <si>
    <t>We charge 150% of the rate per gallon</t>
  </si>
  <si>
    <t>52.19 for the first 1,500 gallons, and then 10.00 per 1,000 gallons over that.  This is for both residential and commercial.</t>
  </si>
  <si>
    <t>$11 minimum; $4 per thousand up to 8000; $3.25 per thousand after 8000</t>
  </si>
  <si>
    <t>by providing a trailing residents can dump in anytime we are working toward scaling back the recycling service to once a month</t>
  </si>
  <si>
    <t>.0064</t>
  </si>
  <si>
    <t>gallons over 10,000 x .00350 plus 47.90</t>
  </si>
  <si>
    <t>13.50 minimum_x000D_
6.40 second thousand_x000D_
3.50 per thousand thereafter_x000D_
We also charge a monthly meter fee of 6.00 to everyone</t>
  </si>
  <si>
    <t>Mike Delzell</t>
  </si>
  <si>
    <t>2000 Gallons</t>
  </si>
  <si>
    <t>0.00405 per gallon</t>
  </si>
  <si>
    <t>$8.47 for 1st 2000 Gallon then 4.05 per 1000 gallons there after</t>
  </si>
  <si>
    <t>Allen Lyon</t>
  </si>
  <si>
    <t>563-568-3492</t>
  </si>
  <si>
    <t>3000 gallons - we bill on a quarterly basis so all rates are based on per quarter usage</t>
  </si>
  <si>
    <t>the next 10,000 gallons 4.05/1000; the next 10,000 gallons 3.60/1000;all over 23,000 gallons 3.39/1000 gallons</t>
  </si>
  <si>
    <t>same as quarterly rates</t>
  </si>
  <si>
    <t>1000 gallons based on a per quarterly charge</t>
  </si>
  <si>
    <t>We bill approx. 1695 water customers &amp; 1618 wastewater customers on a quarterly bases.  In addition we bill 46 commercial customers monthly for water &amp; 35 commercial customers monthly for wastewater.  We have a contract with a solid waste collector &amp; we charge our residents 39.75 regular/quarter and 37.50 senior/quarter (over 62)_x000D_
which does include the cost for recycling.</t>
  </si>
  <si>
    <t>Jeanne Brase</t>
  </si>
  <si>
    <t>jeanne@ci.waverly.ia.us</t>
  </si>
  <si>
    <t>1,833</t>
  </si>
  <si>
    <t>.00545</t>
  </si>
  <si>
    <t>Basic cost of service and paying off utility debt.</t>
  </si>
  <si>
    <t>Rates used are new as of July 1, 2016.</t>
  </si>
  <si>
    <t>wayland@farmtel.net</t>
  </si>
  <si>
    <t>1,260.00</t>
  </si>
  <si>
    <t>same as residential, rates per gallon.  Outside City limits is higher set fee and rate</t>
  </si>
  <si>
    <t>0.00  Set fee regardless of if usage occurs or not.</t>
  </si>
  <si>
    <t>$8.00 monthly fee is for garbage and recycling pickup.</t>
  </si>
  <si>
    <t>(515) 887-2181</t>
  </si>
  <si>
    <t>2.25 per thousand gallons used plus 9.50 monthly service fee</t>
  </si>
  <si>
    <t>The City provides solid waste and recycling collection to citizens but contracts for this service.  Customers have to purchase City garbage bags so there are additional costs associated with garbage collection.  The 16-gallon bags cost 1.00 each and 33-gallon bags cost 2.00 each.</t>
  </si>
  <si>
    <t>Susan Janecek</t>
  </si>
  <si>
    <t>sjanecek@iowatelecom.net</t>
  </si>
  <si>
    <t>.00425</t>
  </si>
  <si>
    <t>The $7.00 charged for solid waste collection includes the charge for recycling.  This service is not city owned, we contract the services.</t>
  </si>
  <si>
    <t>Missy Carter</t>
  </si>
  <si>
    <t>mcarter@Lcom.net</t>
  </si>
  <si>
    <t>1,000 gallons or less</t>
  </si>
  <si>
    <t>7.86 per 1,000 gallons</t>
  </si>
  <si>
    <t>1,572</t>
  </si>
  <si>
    <t>7.86 per 1,000 gallons for in City limits_x000D_
12.19 per 1,000 gallons for out of City limits</t>
  </si>
  <si>
    <t>18.50 plus 4.61 for 1,000 gallons or less</t>
  </si>
  <si>
    <t>The City has a large industrial customer (WL Foods) that has a special sewer rate calculated by the operator at the wastewater treatment plant.  Their charges are 50% of the sewer revenue._x000D_
_x000D_
The City has a recycling drop off at no cost and we rent dumpsters to our garbage customers.</t>
  </si>
  <si>
    <t>whtland@fbcom.net</t>
  </si>
  <si>
    <t>175 cu ft</t>
  </si>
  <si>
    <t>2nd 175 is .0353 all above that is .0294</t>
  </si>
  <si>
    <t>consumption &amp; need to maintain a well balanced maintenance fund</t>
  </si>
  <si>
    <t>our maintenance sewer fund is based on 100% of water usage. We also pay 39.00 per customer to pay off SRF note for WWTF built in 2008. This 39.00 also includes the savings fund as per our SRF agreement</t>
  </si>
  <si>
    <t>Our solid waste is city owned.</t>
  </si>
  <si>
    <t>Shelley Annis</t>
  </si>
  <si>
    <t>With the current contract, customers only pay for garbage bags the need to dispose of garbage (approximately $7.14 per month) with the city supplementing the contracted costs for garbage &amp; recycling pickup and landfill allocation totaling approximately $150,000 from the General Fund.  With new contract effective 8/1/16, residential customers will begin paying for the full contracted service charge of $11.35 per month for both garbage &amp; recycling service.  This charge on the residential customer utility bill may be implemented in increments of 1/3 or 1/2 over 3 or 2 years depending on what the Council decides.</t>
  </si>
  <si>
    <t>$4.50 per 1000 gallons</t>
  </si>
  <si>
    <t>same rates as stated above</t>
  </si>
  <si>
    <t>Garbage fees are $15 per month which includes garbage contract as well as recycling.</t>
  </si>
  <si>
    <t>Mark Nitchals</t>
  </si>
  <si>
    <t>515-462-1422   wintersetch@aol.com</t>
  </si>
  <si>
    <t>varies, we have a declining rate schedule.  Rates start at $8.86 per 100 cubic feet (750 gallons) declining to $7.44 per 100 cu.ft. for large consumption.</t>
  </si>
  <si>
    <t>2,030.12</t>
  </si>
  <si>
    <t>Cost of operation and debt service costs.  In addition to the water rates, there is another charge of $18 per month for a "Lake" fee.  All customers are charged the Lake fee, which is used for debt service for our reservoir renovation costs.</t>
  </si>
  <si>
    <t>The basic monthly fee includes recycling.  We do not charge an additional fee for recycling.</t>
  </si>
  <si>
    <t>(319) 935-3317</t>
  </si>
  <si>
    <t>18.00 per month includes curbside garbage weekly and curbside recycling every other week.</t>
  </si>
  <si>
    <t>Garbage and recycling are one fee per month.</t>
  </si>
  <si>
    <t>Christina Perkins</t>
  </si>
  <si>
    <t>515-438-2560</t>
  </si>
  <si>
    <t>8.00  22.00 user fee</t>
  </si>
  <si>
    <t>1,222.00</t>
  </si>
  <si>
    <t>8.00 per thousand    22.00 user fee to make the loan payment on new water plant</t>
  </si>
  <si>
    <t>Same rate 8.00 per thousand gallons  16.00 minimum per month</t>
  </si>
  <si>
    <t>Used to improve storm water run off and make loan payment 25,000 per year</t>
  </si>
  <si>
    <t>We use Walter's sanitary service.  We collect fees and landfill fees paying Walter's direct.</t>
  </si>
  <si>
    <t>Robyn Faust</t>
  </si>
  <si>
    <t>563-855-2825</t>
  </si>
  <si>
    <t>.00238</t>
  </si>
  <si>
    <t>Operation and maintenance of system</t>
  </si>
  <si>
    <t>SoGo Export</t>
  </si>
  <si>
    <t>Survey Title: Utility Rate Survey 2016</t>
  </si>
  <si>
    <t>Copyright (c) 2002-2015 SoGoSurvey Inc. All rights reserved</t>
  </si>
  <si>
    <t>Confidential Information - Do Not Distribute</t>
  </si>
  <si>
    <t xml:space="preserve">Data Downloaded by: Heather  Roberts  </t>
  </si>
  <si>
    <t xml:space="preserve">Date of Export: 6/28/2016 07:44 </t>
  </si>
  <si>
    <t>Compared to 2016</t>
  </si>
  <si>
    <t>Change 2016 to 2018</t>
  </si>
  <si>
    <t>Change 2016 to 2018 (Dollars)</t>
  </si>
  <si>
    <t>LOOKUP 2016</t>
  </si>
  <si>
    <t>Change in dollars since 2016</t>
  </si>
  <si>
    <t>VLOOKUP 2016</t>
  </si>
  <si>
    <t>Change since 2016</t>
  </si>
  <si>
    <t>Monthly basic charge for stormwater - Commercial users</t>
  </si>
  <si>
    <t>Why are you asking for water debt in the wastewater section? What about wastewater debt? (League note: Thank you for your comment so we could make the adjustment.  Both sections ask about debt, but wastewater should have been clearly indicated in that section and was not.  It is now corrected).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</si>
</sst>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3" formatCode="_(* #,##0.00_);_(* \(#,##0.00\);_(* &quot;-&quot;??_);_(@_)"/>
    <numFmt numFmtId="164" formatCode="_(* #,##0_);_(* \(#,##0\);_(* &quot;-&quot;??_);_(@_)"/>
    <numFmt numFmtId="165" formatCode="0.0%"/>
    <numFmt numFmtId="166" formatCode="&quot;$&quot;#,##0.00"/>
    <numFmt numFmtId="167" formatCode="0.0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0"/>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CC99FF"/>
        <bgColor indexed="64"/>
      </patternFill>
    </fill>
    <fill>
      <patternFill patternType="solid">
        <fgColor theme="9" tint="0.39997558519241921"/>
        <bgColor indexed="64"/>
      </patternFill>
    </fill>
    <fill>
      <patternFill patternType="solid">
        <fgColor rgb="FF48E43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4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alignment vertical="center"/>
    </xf>
    <xf numFmtId="0" fontId="1" fillId="0" borderId="0"/>
  </cellStyleXfs>
  <cellXfs count="115">
    <xf numFmtId="0" fontId="0" fillId="0" borderId="0" xfId="0"/>
    <xf numFmtId="0" fontId="0" fillId="0" borderId="0" xfId="0" applyAlignment="1">
      <alignment wrapText="1"/>
    </xf>
    <xf numFmtId="22" fontId="0" fillId="0" borderId="0" xfId="0" applyNumberFormat="1"/>
    <xf numFmtId="6" fontId="0" fillId="0" borderId="0" xfId="0" applyNumberFormat="1"/>
    <xf numFmtId="3" fontId="0" fillId="0" borderId="0" xfId="0" applyNumberFormat="1"/>
    <xf numFmtId="9" fontId="0" fillId="0" borderId="0" xfId="0" applyNumberFormat="1"/>
    <xf numFmtId="4" fontId="0" fillId="0" borderId="0" xfId="0" applyNumberFormat="1"/>
    <xf numFmtId="8" fontId="0" fillId="0" borderId="0" xfId="0" applyNumberFormat="1"/>
    <xf numFmtId="0" fontId="0" fillId="33" borderId="0" xfId="0" applyFill="1"/>
    <xf numFmtId="0" fontId="0" fillId="0" borderId="0" xfId="0" applyNumberFormat="1" applyAlignment="1"/>
    <xf numFmtId="0" fontId="18" fillId="0" borderId="0" xfId="44" applyNumberFormat="1" applyAlignment="1"/>
    <xf numFmtId="0" fontId="16" fillId="0" borderId="0" xfId="0" applyFont="1" applyAlignment="1">
      <alignment vertical="top" wrapText="1"/>
    </xf>
    <xf numFmtId="0" fontId="16" fillId="0" borderId="0" xfId="0" applyNumberFormat="1" applyFont="1" applyAlignment="1">
      <alignment vertical="top" wrapText="1"/>
    </xf>
    <xf numFmtId="0" fontId="0" fillId="33" borderId="0" xfId="0" applyNumberFormat="1" applyFill="1" applyAlignment="1"/>
    <xf numFmtId="0" fontId="0" fillId="34" borderId="10" xfId="0" applyNumberFormat="1" applyFill="1" applyBorder="1" applyAlignment="1"/>
    <xf numFmtId="0" fontId="0" fillId="34" borderId="10" xfId="0" applyFill="1" applyBorder="1"/>
    <xf numFmtId="0" fontId="0" fillId="37" borderId="10" xfId="0" applyFill="1" applyBorder="1"/>
    <xf numFmtId="0" fontId="0" fillId="38" borderId="10" xfId="0" applyFill="1" applyBorder="1"/>
    <xf numFmtId="0" fontId="0" fillId="39" borderId="10" xfId="0" applyFill="1" applyBorder="1"/>
    <xf numFmtId="0" fontId="0" fillId="40" borderId="10" xfId="0" applyFill="1" applyBorder="1"/>
    <xf numFmtId="0" fontId="0" fillId="33" borderId="10" xfId="0" applyFill="1" applyBorder="1"/>
    <xf numFmtId="0" fontId="0" fillId="0" borderId="10" xfId="0" applyBorder="1"/>
    <xf numFmtId="8" fontId="0" fillId="38" borderId="10" xfId="0" applyNumberFormat="1" applyFill="1" applyBorder="1"/>
    <xf numFmtId="8" fontId="0" fillId="40" borderId="10" xfId="0" applyNumberFormat="1" applyFill="1" applyBorder="1"/>
    <xf numFmtId="3" fontId="0" fillId="37" borderId="10" xfId="0" applyNumberFormat="1" applyFill="1" applyBorder="1"/>
    <xf numFmtId="3" fontId="0" fillId="38" borderId="10" xfId="0" applyNumberFormat="1" applyFill="1" applyBorder="1"/>
    <xf numFmtId="4" fontId="0" fillId="37" borderId="10" xfId="0" applyNumberFormat="1" applyFill="1" applyBorder="1"/>
    <xf numFmtId="8" fontId="0" fillId="37" borderId="10" xfId="0" applyNumberFormat="1" applyFill="1" applyBorder="1"/>
    <xf numFmtId="9" fontId="0" fillId="38" borderId="10" xfId="0" applyNumberFormat="1" applyFill="1" applyBorder="1"/>
    <xf numFmtId="0" fontId="0" fillId="33" borderId="10" xfId="0" applyFill="1" applyBorder="1" applyAlignment="1">
      <alignment wrapText="1"/>
    </xf>
    <xf numFmtId="0" fontId="0" fillId="37" borderId="10" xfId="0" applyFill="1" applyBorder="1" applyAlignment="1">
      <alignment wrapText="1"/>
    </xf>
    <xf numFmtId="6" fontId="0" fillId="38" borderId="10" xfId="0" applyNumberFormat="1" applyFill="1" applyBorder="1"/>
    <xf numFmtId="4" fontId="0" fillId="38" borderId="10" xfId="0" applyNumberFormat="1" applyFill="1" applyBorder="1"/>
    <xf numFmtId="8" fontId="0" fillId="39" borderId="10" xfId="0" applyNumberFormat="1" applyFill="1" applyBorder="1"/>
    <xf numFmtId="6" fontId="0" fillId="37" borderId="10" xfId="0" applyNumberFormat="1" applyFill="1" applyBorder="1"/>
    <xf numFmtId="6" fontId="0" fillId="39" borderId="10" xfId="0" applyNumberFormat="1" applyFill="1" applyBorder="1"/>
    <xf numFmtId="0" fontId="0" fillId="34" borderId="11" xfId="0" applyNumberFormat="1" applyFill="1" applyBorder="1" applyAlignment="1"/>
    <xf numFmtId="0" fontId="0" fillId="34" borderId="11" xfId="0" applyFill="1" applyBorder="1"/>
    <xf numFmtId="0" fontId="0" fillId="37" borderId="11" xfId="0" applyFill="1" applyBorder="1"/>
    <xf numFmtId="0" fontId="0" fillId="38" borderId="11" xfId="0" applyFill="1" applyBorder="1"/>
    <xf numFmtId="0" fontId="0" fillId="39" borderId="11" xfId="0" applyFill="1" applyBorder="1"/>
    <xf numFmtId="0" fontId="0" fillId="40" borderId="11" xfId="0" applyFill="1" applyBorder="1"/>
    <xf numFmtId="0" fontId="0" fillId="33" borderId="11" xfId="0" applyFill="1" applyBorder="1"/>
    <xf numFmtId="0" fontId="0" fillId="0" borderId="11" xfId="0" applyBorder="1"/>
    <xf numFmtId="0" fontId="16" fillId="34" borderId="12" xfId="0" applyNumberFormat="1" applyFont="1" applyFill="1" applyBorder="1" applyAlignment="1">
      <alignment vertical="top" wrapText="1"/>
    </xf>
    <xf numFmtId="0" fontId="16" fillId="34" borderId="13" xfId="0" applyFont="1" applyFill="1" applyBorder="1" applyAlignment="1">
      <alignment vertical="top" wrapText="1"/>
    </xf>
    <xf numFmtId="0" fontId="16" fillId="37" borderId="13" xfId="0" applyFont="1" applyFill="1" applyBorder="1" applyAlignment="1">
      <alignment vertical="top" wrapText="1"/>
    </xf>
    <xf numFmtId="0" fontId="16" fillId="38" borderId="13" xfId="0" applyFont="1" applyFill="1" applyBorder="1" applyAlignment="1">
      <alignment vertical="top" wrapText="1"/>
    </xf>
    <xf numFmtId="0" fontId="16" fillId="39" borderId="13" xfId="0" applyFont="1" applyFill="1" applyBorder="1" applyAlignment="1">
      <alignment vertical="top" wrapText="1"/>
    </xf>
    <xf numFmtId="0" fontId="16" fillId="40" borderId="13" xfId="0" applyFont="1" applyFill="1" applyBorder="1" applyAlignment="1">
      <alignment vertical="top" wrapText="1"/>
    </xf>
    <xf numFmtId="0" fontId="16" fillId="33" borderId="13" xfId="0" applyFont="1" applyFill="1" applyBorder="1" applyAlignment="1">
      <alignment vertical="top" wrapText="1"/>
    </xf>
    <xf numFmtId="0" fontId="16" fillId="0" borderId="13" xfId="0" applyFont="1" applyBorder="1" applyAlignment="1">
      <alignment vertical="top" wrapText="1"/>
    </xf>
    <xf numFmtId="0" fontId="0" fillId="40" borderId="11" xfId="0" applyFill="1" applyBorder="1" applyAlignment="1">
      <alignment wrapText="1"/>
    </xf>
    <xf numFmtId="8" fontId="0" fillId="40" borderId="10" xfId="0" applyNumberFormat="1" applyFill="1" applyBorder="1" applyAlignment="1">
      <alignment wrapText="1"/>
    </xf>
    <xf numFmtId="0" fontId="0" fillId="40" borderId="10" xfId="0" applyFill="1" applyBorder="1" applyAlignment="1">
      <alignment wrapText="1"/>
    </xf>
    <xf numFmtId="6" fontId="0" fillId="40" borderId="10" xfId="0" applyNumberFormat="1" applyFill="1" applyBorder="1" applyAlignment="1">
      <alignment wrapText="1"/>
    </xf>
    <xf numFmtId="0" fontId="0" fillId="33" borderId="11" xfId="0" applyFill="1" applyBorder="1" applyAlignment="1">
      <alignment vertical="top" wrapText="1"/>
    </xf>
    <xf numFmtId="0" fontId="0" fillId="33" borderId="10" xfId="0" applyFill="1" applyBorder="1" applyAlignment="1">
      <alignment vertical="top" wrapText="1"/>
    </xf>
    <xf numFmtId="164" fontId="16" fillId="34" borderId="13" xfId="1" applyNumberFormat="1" applyFont="1" applyFill="1" applyBorder="1" applyAlignment="1">
      <alignment vertical="top" wrapText="1"/>
    </xf>
    <xf numFmtId="164" fontId="0" fillId="34" borderId="11" xfId="1" applyNumberFormat="1" applyFont="1" applyFill="1" applyBorder="1" applyAlignment="1"/>
    <xf numFmtId="164" fontId="0" fillId="34" borderId="10" xfId="1" applyNumberFormat="1" applyFont="1" applyFill="1" applyBorder="1" applyAlignment="1"/>
    <xf numFmtId="164" fontId="0" fillId="34" borderId="10" xfId="1" applyNumberFormat="1" applyFont="1" applyFill="1" applyBorder="1" applyAlignment="1">
      <alignment horizontal="right"/>
    </xf>
    <xf numFmtId="164" fontId="0" fillId="34" borderId="10" xfId="1" applyNumberFormat="1" applyFont="1" applyFill="1" applyBorder="1"/>
    <xf numFmtId="0" fontId="20" fillId="0" borderId="14" xfId="45" applyFont="1" applyBorder="1" applyAlignment="1">
      <alignment horizontal="left" vertical="center"/>
    </xf>
    <xf numFmtId="0" fontId="20" fillId="0" borderId="15" xfId="45" applyFont="1" applyBorder="1" applyAlignment="1">
      <alignment horizontal="left" vertical="center"/>
    </xf>
    <xf numFmtId="0" fontId="16" fillId="41" borderId="15" xfId="46" applyFont="1" applyFill="1" applyBorder="1" applyAlignment="1">
      <alignment horizontal="left" vertical="center" wrapText="1"/>
    </xf>
    <xf numFmtId="0" fontId="16" fillId="37" borderId="15" xfId="46" applyFont="1" applyFill="1" applyBorder="1" applyAlignment="1">
      <alignment horizontal="left" vertical="center" wrapText="1"/>
    </xf>
    <xf numFmtId="0" fontId="16" fillId="42" borderId="15" xfId="46" applyFont="1" applyFill="1" applyBorder="1" applyAlignment="1">
      <alignment horizontal="left" vertical="center" wrapText="1"/>
    </xf>
    <xf numFmtId="0" fontId="16" fillId="39" borderId="15" xfId="46" applyFont="1" applyFill="1" applyBorder="1" applyAlignment="1">
      <alignment horizontal="left" vertical="center" wrapText="1"/>
    </xf>
    <xf numFmtId="0" fontId="16" fillId="35" borderId="15" xfId="46" applyFont="1" applyFill="1" applyBorder="1" applyAlignment="1">
      <alignment horizontal="left" vertical="center" wrapText="1"/>
    </xf>
    <xf numFmtId="0" fontId="20" fillId="33" borderId="15" xfId="45" applyFont="1" applyFill="1" applyBorder="1" applyAlignment="1">
      <alignment horizontal="left" vertical="center" wrapText="1"/>
    </xf>
    <xf numFmtId="0" fontId="19" fillId="0" borderId="15" xfId="45" applyFont="1" applyBorder="1">
      <alignment vertical="center"/>
    </xf>
    <xf numFmtId="0" fontId="19" fillId="0" borderId="0" xfId="45" applyFont="1" applyAlignment="1">
      <alignment horizontal="left" vertical="center"/>
    </xf>
    <xf numFmtId="0" fontId="19" fillId="41" borderId="0" xfId="45" applyFont="1" applyFill="1" applyAlignment="1">
      <alignment horizontal="left" vertical="center"/>
    </xf>
    <xf numFmtId="0" fontId="19" fillId="37" borderId="0" xfId="45" applyFont="1" applyFill="1" applyAlignment="1">
      <alignment horizontal="left" vertical="center"/>
    </xf>
    <xf numFmtId="0" fontId="19" fillId="42" borderId="0" xfId="45" applyFont="1" applyFill="1" applyAlignment="1">
      <alignment horizontal="left" vertical="center"/>
    </xf>
    <xf numFmtId="0" fontId="19" fillId="39" borderId="0" xfId="45" applyFont="1" applyFill="1" applyAlignment="1">
      <alignment horizontal="left" vertical="center"/>
    </xf>
    <xf numFmtId="0" fontId="19" fillId="35" borderId="0" xfId="45" applyFont="1" applyFill="1" applyAlignment="1">
      <alignment horizontal="left" vertical="center"/>
    </xf>
    <xf numFmtId="0" fontId="19" fillId="33" borderId="0" xfId="45" applyFont="1" applyFill="1" applyAlignment="1">
      <alignment horizontal="left" vertical="center" wrapText="1"/>
    </xf>
    <xf numFmtId="0" fontId="19" fillId="0" borderId="0" xfId="45" applyFont="1">
      <alignment vertical="center"/>
    </xf>
    <xf numFmtId="0" fontId="19" fillId="36" borderId="0" xfId="45" applyFont="1" applyFill="1">
      <alignment vertical="center"/>
    </xf>
    <xf numFmtId="0" fontId="19" fillId="36" borderId="0" xfId="45" applyFont="1" applyFill="1" applyAlignment="1">
      <alignment horizontal="left" vertical="center"/>
    </xf>
    <xf numFmtId="0" fontId="19" fillId="33" borderId="0" xfId="45" applyFont="1" applyFill="1" applyAlignment="1">
      <alignment horizontal="left" vertical="center"/>
    </xf>
    <xf numFmtId="0" fontId="19" fillId="33" borderId="0" xfId="45" applyFont="1" applyFill="1">
      <alignment vertical="center"/>
    </xf>
    <xf numFmtId="0" fontId="18" fillId="0" borderId="0" xfId="44" applyAlignment="1">
      <alignment horizontal="left" vertical="center"/>
    </xf>
    <xf numFmtId="0" fontId="19" fillId="42" borderId="0" xfId="45" applyFont="1" applyFill="1">
      <alignment vertical="center"/>
    </xf>
    <xf numFmtId="0" fontId="19" fillId="41" borderId="0" xfId="45" applyFont="1" applyFill="1">
      <alignment vertical="center"/>
    </xf>
    <xf numFmtId="0" fontId="19" fillId="37" borderId="0" xfId="45" applyFont="1" applyFill="1">
      <alignment vertical="center"/>
    </xf>
    <xf numFmtId="0" fontId="19" fillId="39" borderId="0" xfId="45" applyFont="1" applyFill="1">
      <alignment vertical="center"/>
    </xf>
    <xf numFmtId="0" fontId="19" fillId="35" borderId="0" xfId="45" applyFont="1" applyFill="1">
      <alignment vertical="center"/>
    </xf>
    <xf numFmtId="0" fontId="19" fillId="33" borderId="0" xfId="45" applyFont="1" applyFill="1" applyAlignment="1">
      <alignment vertical="center" wrapText="1"/>
    </xf>
    <xf numFmtId="0" fontId="20" fillId="0" borderId="0" xfId="45" applyFont="1" applyAlignment="1">
      <alignment horizontal="left" vertical="center"/>
    </xf>
    <xf numFmtId="165" fontId="16" fillId="37" borderId="13" xfId="2" applyNumberFormat="1" applyFont="1" applyFill="1" applyBorder="1" applyAlignment="1">
      <alignment vertical="top" wrapText="1"/>
    </xf>
    <xf numFmtId="165" fontId="0" fillId="37" borderId="11" xfId="2" applyNumberFormat="1" applyFont="1" applyFill="1" applyBorder="1"/>
    <xf numFmtId="165" fontId="0" fillId="37" borderId="10" xfId="2" applyNumberFormat="1" applyFont="1" applyFill="1" applyBorder="1"/>
    <xf numFmtId="165" fontId="16" fillId="37" borderId="10" xfId="2" applyNumberFormat="1" applyFont="1" applyFill="1" applyBorder="1"/>
    <xf numFmtId="0" fontId="0" fillId="33" borderId="10" xfId="0" applyNumberFormat="1" applyFill="1" applyBorder="1" applyAlignment="1"/>
    <xf numFmtId="164" fontId="0" fillId="33" borderId="10" xfId="1" applyNumberFormat="1" applyFont="1" applyFill="1" applyBorder="1" applyAlignment="1"/>
    <xf numFmtId="165" fontId="0" fillId="33" borderId="11" xfId="2" applyNumberFormat="1" applyFont="1" applyFill="1" applyBorder="1"/>
    <xf numFmtId="3" fontId="0" fillId="33" borderId="10" xfId="0" applyNumberFormat="1" applyFill="1" applyBorder="1"/>
    <xf numFmtId="8" fontId="0" fillId="33" borderId="10" xfId="0" applyNumberFormat="1" applyFill="1" applyBorder="1"/>
    <xf numFmtId="4" fontId="0" fillId="33" borderId="10" xfId="0" applyNumberFormat="1" applyFill="1" applyBorder="1"/>
    <xf numFmtId="9" fontId="0" fillId="33" borderId="10" xfId="0" applyNumberFormat="1" applyFill="1" applyBorder="1"/>
    <xf numFmtId="6" fontId="0" fillId="33" borderId="10" xfId="0" applyNumberFormat="1" applyFill="1" applyBorder="1"/>
    <xf numFmtId="166" fontId="16" fillId="37" borderId="10" xfId="2" applyNumberFormat="1" applyFont="1" applyFill="1" applyBorder="1"/>
    <xf numFmtId="0" fontId="16" fillId="34" borderId="16" xfId="0" applyNumberFormat="1" applyFont="1" applyFill="1" applyBorder="1" applyAlignment="1">
      <alignment vertical="top" wrapText="1"/>
    </xf>
    <xf numFmtId="164" fontId="16" fillId="34" borderId="17" xfId="1" applyNumberFormat="1" applyFont="1" applyFill="1" applyBorder="1" applyAlignment="1">
      <alignment vertical="top" wrapText="1"/>
    </xf>
    <xf numFmtId="0" fontId="16" fillId="34" borderId="17" xfId="0" applyFont="1" applyFill="1" applyBorder="1" applyAlignment="1">
      <alignment vertical="top" wrapText="1"/>
    </xf>
    <xf numFmtId="0" fontId="16" fillId="37" borderId="17" xfId="0" applyFont="1" applyFill="1" applyBorder="1" applyAlignment="1">
      <alignment vertical="top" wrapText="1"/>
    </xf>
    <xf numFmtId="0" fontId="16" fillId="38" borderId="17" xfId="0" applyFont="1" applyFill="1" applyBorder="1" applyAlignment="1">
      <alignment vertical="top" wrapText="1"/>
    </xf>
    <xf numFmtId="0" fontId="16" fillId="39" borderId="17" xfId="0" applyFont="1" applyFill="1" applyBorder="1" applyAlignment="1">
      <alignment vertical="top" wrapText="1"/>
    </xf>
    <xf numFmtId="0" fontId="16" fillId="40" borderId="17" xfId="0" applyFont="1" applyFill="1" applyBorder="1" applyAlignment="1">
      <alignment vertical="top" wrapText="1"/>
    </xf>
    <xf numFmtId="0" fontId="16" fillId="33" borderId="17" xfId="0" applyFont="1" applyFill="1" applyBorder="1" applyAlignment="1">
      <alignment vertical="top" wrapText="1"/>
    </xf>
    <xf numFmtId="0" fontId="16" fillId="0" borderId="17" xfId="0" applyFont="1" applyBorder="1" applyAlignment="1">
      <alignment vertical="top" wrapText="1"/>
    </xf>
    <xf numFmtId="167" fontId="16" fillId="39" borderId="17" xfId="0" applyNumberFormat="1" applyFont="1" applyFill="1" applyBorder="1" applyAlignment="1">
      <alignment vertical="top" wrapText="1"/>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 2" xfId="45" xr:uid="{00000000-0005-0000-0000-000027000000}"/>
    <cellStyle name="Normal 2 2" xfId="46" xr:uid="{00000000-0005-0000-0000-00002800000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esearch\Mullenix%202017%20and%20Prior\Mullenix%20Research%20Final%20Files\Utility%20Rates%20Surveys\2016%20League%20Utility%20Rate%20Surve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 Utility Participants"/>
      <sheetName val="No City Utility Participants"/>
      <sheetName val="No City Recorded"/>
      <sheetName val="City Populations"/>
    </sheetNames>
    <sheetDataSet>
      <sheetData sheetId="0"/>
      <sheetData sheetId="1"/>
      <sheetData sheetId="2"/>
      <sheetData sheetId="3">
        <row r="1">
          <cell r="A1" t="str">
            <v>ACKLEY</v>
          </cell>
          <cell r="B1">
            <v>1589</v>
          </cell>
        </row>
        <row r="2">
          <cell r="A2" t="str">
            <v>ACKWORTH</v>
          </cell>
          <cell r="B2">
            <v>83</v>
          </cell>
        </row>
        <row r="3">
          <cell r="A3" t="str">
            <v>ADAIR</v>
          </cell>
          <cell r="B3">
            <v>781</v>
          </cell>
        </row>
        <row r="4">
          <cell r="A4" t="str">
            <v>ADEL</v>
          </cell>
          <cell r="B4">
            <v>3682</v>
          </cell>
        </row>
        <row r="5">
          <cell r="A5" t="str">
            <v>AFTON</v>
          </cell>
          <cell r="B5">
            <v>845</v>
          </cell>
        </row>
        <row r="6">
          <cell r="A6" t="str">
            <v>AGENCY</v>
          </cell>
          <cell r="B6">
            <v>638</v>
          </cell>
        </row>
        <row r="7">
          <cell r="A7" t="str">
            <v>AINSWORTH</v>
          </cell>
          <cell r="B7">
            <v>567</v>
          </cell>
        </row>
        <row r="8">
          <cell r="A8" t="str">
            <v>AKRON</v>
          </cell>
          <cell r="B8">
            <v>1486</v>
          </cell>
        </row>
        <row r="9">
          <cell r="A9" t="str">
            <v>ALBERT CITY</v>
          </cell>
          <cell r="B9">
            <v>699</v>
          </cell>
        </row>
        <row r="10">
          <cell r="A10" t="str">
            <v>ALBIA</v>
          </cell>
          <cell r="B10">
            <v>3766</v>
          </cell>
        </row>
        <row r="11">
          <cell r="A11" t="str">
            <v>ALBION</v>
          </cell>
          <cell r="B11">
            <v>505</v>
          </cell>
        </row>
        <row r="12">
          <cell r="A12" t="str">
            <v>ALBURNETT</v>
          </cell>
          <cell r="B12">
            <v>673</v>
          </cell>
        </row>
        <row r="13">
          <cell r="A13" t="str">
            <v>ALDEN</v>
          </cell>
          <cell r="B13">
            <v>787</v>
          </cell>
        </row>
        <row r="14">
          <cell r="A14" t="str">
            <v>ALEXANDER</v>
          </cell>
          <cell r="B14">
            <v>175</v>
          </cell>
        </row>
        <row r="15">
          <cell r="A15" t="str">
            <v>ALGONA</v>
          </cell>
          <cell r="B15">
            <v>5560</v>
          </cell>
        </row>
        <row r="16">
          <cell r="A16" t="str">
            <v>ALLEMAN</v>
          </cell>
          <cell r="B16">
            <v>432</v>
          </cell>
        </row>
        <row r="17">
          <cell r="A17" t="str">
            <v>ALLERTON</v>
          </cell>
          <cell r="B17">
            <v>501</v>
          </cell>
        </row>
        <row r="18">
          <cell r="A18" t="str">
            <v>ALLISON</v>
          </cell>
          <cell r="B18">
            <v>1029</v>
          </cell>
        </row>
        <row r="19">
          <cell r="A19" t="str">
            <v>ALTA</v>
          </cell>
          <cell r="B19">
            <v>1883</v>
          </cell>
        </row>
        <row r="20">
          <cell r="A20" t="str">
            <v>ALTA VISTA</v>
          </cell>
          <cell r="B20">
            <v>266</v>
          </cell>
        </row>
        <row r="21">
          <cell r="A21" t="str">
            <v>ALTON</v>
          </cell>
          <cell r="B21">
            <v>1216</v>
          </cell>
        </row>
        <row r="22">
          <cell r="A22" t="str">
            <v>ALTOONA</v>
          </cell>
          <cell r="B22">
            <v>14541</v>
          </cell>
        </row>
        <row r="23">
          <cell r="A23" t="str">
            <v>ALVORD</v>
          </cell>
          <cell r="B23">
            <v>196</v>
          </cell>
        </row>
        <row r="24">
          <cell r="A24" t="str">
            <v>AMES</v>
          </cell>
          <cell r="B24">
            <v>58965</v>
          </cell>
        </row>
        <row r="25">
          <cell r="A25" t="str">
            <v>ANAMOSA</v>
          </cell>
          <cell r="B25">
            <v>5533</v>
          </cell>
        </row>
        <row r="26">
          <cell r="A26" t="str">
            <v>ANDOVER</v>
          </cell>
          <cell r="B26">
            <v>103</v>
          </cell>
        </row>
        <row r="27">
          <cell r="A27" t="str">
            <v>ANDREW</v>
          </cell>
          <cell r="B27">
            <v>434</v>
          </cell>
        </row>
        <row r="28">
          <cell r="A28" t="str">
            <v>ANITA</v>
          </cell>
          <cell r="B28">
            <v>972</v>
          </cell>
        </row>
        <row r="29">
          <cell r="A29" t="str">
            <v>ANKENY</v>
          </cell>
          <cell r="B29">
            <v>45582</v>
          </cell>
        </row>
        <row r="30">
          <cell r="A30" t="str">
            <v>ANTHON</v>
          </cell>
          <cell r="B30">
            <v>565</v>
          </cell>
        </row>
        <row r="31">
          <cell r="A31" t="str">
            <v>APLINGTON</v>
          </cell>
          <cell r="B31">
            <v>1128</v>
          </cell>
        </row>
        <row r="32">
          <cell r="A32" t="str">
            <v>ARCADIA</v>
          </cell>
          <cell r="B32">
            <v>484</v>
          </cell>
        </row>
        <row r="33">
          <cell r="A33" t="str">
            <v>ARCHER</v>
          </cell>
          <cell r="B33">
            <v>131</v>
          </cell>
        </row>
        <row r="34">
          <cell r="A34" t="str">
            <v>AREDALE</v>
          </cell>
          <cell r="B34">
            <v>74</v>
          </cell>
        </row>
        <row r="35">
          <cell r="A35" t="str">
            <v>ARION</v>
          </cell>
          <cell r="B35">
            <v>108</v>
          </cell>
        </row>
        <row r="36">
          <cell r="A36" t="str">
            <v>ARISPE</v>
          </cell>
          <cell r="B36">
            <v>89</v>
          </cell>
        </row>
        <row r="37">
          <cell r="A37" t="str">
            <v>ARLINGTON</v>
          </cell>
          <cell r="B37">
            <v>429</v>
          </cell>
        </row>
        <row r="38">
          <cell r="A38" t="str">
            <v>ARMSTRONG</v>
          </cell>
          <cell r="B38">
            <v>926</v>
          </cell>
        </row>
        <row r="39">
          <cell r="A39" t="str">
            <v>ARNOLDS PARK</v>
          </cell>
          <cell r="B39">
            <v>1126</v>
          </cell>
        </row>
        <row r="40">
          <cell r="A40" t="str">
            <v>ARTHUR</v>
          </cell>
          <cell r="B40">
            <v>206</v>
          </cell>
        </row>
        <row r="41">
          <cell r="A41" t="str">
            <v>ASBURY</v>
          </cell>
          <cell r="B41">
            <v>4170</v>
          </cell>
        </row>
        <row r="42">
          <cell r="A42" t="str">
            <v>ASHTON</v>
          </cell>
          <cell r="B42">
            <v>458</v>
          </cell>
        </row>
        <row r="43">
          <cell r="A43" t="str">
            <v>ASPINWALL</v>
          </cell>
          <cell r="B43">
            <v>40</v>
          </cell>
        </row>
        <row r="44">
          <cell r="A44" t="str">
            <v>ATALISSA</v>
          </cell>
          <cell r="B44">
            <v>311</v>
          </cell>
        </row>
        <row r="45">
          <cell r="A45" t="str">
            <v>ATKINS</v>
          </cell>
          <cell r="B45">
            <v>1670</v>
          </cell>
        </row>
        <row r="46">
          <cell r="A46" t="str">
            <v>ATLANTIC</v>
          </cell>
          <cell r="B46">
            <v>7112</v>
          </cell>
        </row>
        <row r="47">
          <cell r="A47" t="str">
            <v>AUBURN</v>
          </cell>
          <cell r="B47">
            <v>322</v>
          </cell>
        </row>
        <row r="48">
          <cell r="A48" t="str">
            <v>AUDUBON</v>
          </cell>
          <cell r="B48">
            <v>2176</v>
          </cell>
        </row>
        <row r="49">
          <cell r="A49" t="str">
            <v>AURELIA</v>
          </cell>
          <cell r="B49">
            <v>1036</v>
          </cell>
        </row>
        <row r="50">
          <cell r="A50" t="str">
            <v>AURORA</v>
          </cell>
          <cell r="B50">
            <v>185</v>
          </cell>
        </row>
        <row r="51">
          <cell r="A51" t="str">
            <v>AVOCA</v>
          </cell>
          <cell r="B51">
            <v>1506</v>
          </cell>
        </row>
        <row r="52">
          <cell r="A52" t="str">
            <v>AYRSHIRE</v>
          </cell>
          <cell r="B52">
            <v>143</v>
          </cell>
        </row>
        <row r="53">
          <cell r="A53" t="str">
            <v>BADGER</v>
          </cell>
          <cell r="B53">
            <v>561</v>
          </cell>
        </row>
        <row r="54">
          <cell r="A54" t="str">
            <v>BAGLEY</v>
          </cell>
          <cell r="B54">
            <v>303</v>
          </cell>
        </row>
        <row r="55">
          <cell r="A55" t="str">
            <v>BALDWIN</v>
          </cell>
          <cell r="B55">
            <v>109</v>
          </cell>
        </row>
        <row r="56">
          <cell r="A56" t="str">
            <v>BALLTOWN</v>
          </cell>
          <cell r="B56">
            <v>68</v>
          </cell>
        </row>
        <row r="57">
          <cell r="A57" t="str">
            <v>BANCROFT</v>
          </cell>
          <cell r="B57">
            <v>732</v>
          </cell>
        </row>
        <row r="58">
          <cell r="A58" t="str">
            <v>BANKSTON</v>
          </cell>
          <cell r="B58">
            <v>25</v>
          </cell>
        </row>
        <row r="59">
          <cell r="A59" t="str">
            <v>BARNES CITY</v>
          </cell>
          <cell r="B59">
            <v>176</v>
          </cell>
        </row>
        <row r="60">
          <cell r="A60" t="str">
            <v>BARNUM</v>
          </cell>
          <cell r="B60">
            <v>191</v>
          </cell>
        </row>
        <row r="61">
          <cell r="A61" t="str">
            <v>BASSETT</v>
          </cell>
          <cell r="B61">
            <v>66</v>
          </cell>
        </row>
        <row r="62">
          <cell r="A62" t="str">
            <v>BATAVIA</v>
          </cell>
          <cell r="B62">
            <v>499</v>
          </cell>
        </row>
        <row r="63">
          <cell r="A63" t="str">
            <v>BATTLE CREEK</v>
          </cell>
          <cell r="B63">
            <v>713</v>
          </cell>
        </row>
        <row r="64">
          <cell r="A64" t="str">
            <v>BAXTER</v>
          </cell>
          <cell r="B64">
            <v>1101</v>
          </cell>
        </row>
        <row r="65">
          <cell r="A65" t="str">
            <v>BAYARD</v>
          </cell>
          <cell r="B65">
            <v>471</v>
          </cell>
        </row>
        <row r="66">
          <cell r="A66" t="str">
            <v>BEACON</v>
          </cell>
          <cell r="B66">
            <v>494</v>
          </cell>
        </row>
        <row r="67">
          <cell r="A67" t="str">
            <v>BEACONSFIELD</v>
          </cell>
          <cell r="B67">
            <v>15</v>
          </cell>
        </row>
        <row r="68">
          <cell r="A68" t="str">
            <v>BEAMAN</v>
          </cell>
          <cell r="B68">
            <v>191</v>
          </cell>
        </row>
        <row r="69">
          <cell r="A69" t="str">
            <v>BEAVER</v>
          </cell>
          <cell r="B69">
            <v>48</v>
          </cell>
        </row>
        <row r="70">
          <cell r="A70" t="str">
            <v>BEDFORD</v>
          </cell>
          <cell r="B70">
            <v>1440</v>
          </cell>
        </row>
        <row r="71">
          <cell r="A71" t="str">
            <v>BELLE PLAINE</v>
          </cell>
          <cell r="B71">
            <v>2534</v>
          </cell>
        </row>
        <row r="72">
          <cell r="A72" t="str">
            <v>BELLEVUE</v>
          </cell>
          <cell r="B72">
            <v>2191</v>
          </cell>
        </row>
        <row r="73">
          <cell r="A73" t="str">
            <v>BELMOND</v>
          </cell>
          <cell r="B73">
            <v>2376</v>
          </cell>
        </row>
        <row r="74">
          <cell r="A74" t="str">
            <v>BENNETT</v>
          </cell>
          <cell r="B74">
            <v>405</v>
          </cell>
        </row>
        <row r="75">
          <cell r="A75" t="str">
            <v>BENTON</v>
          </cell>
          <cell r="B75">
            <v>41</v>
          </cell>
        </row>
        <row r="76">
          <cell r="A76" t="str">
            <v>BERKLEY</v>
          </cell>
          <cell r="B76">
            <v>32</v>
          </cell>
        </row>
        <row r="77">
          <cell r="A77" t="str">
            <v>BERNARD</v>
          </cell>
          <cell r="B77">
            <v>112</v>
          </cell>
        </row>
        <row r="78">
          <cell r="A78" t="str">
            <v>BERTRAM</v>
          </cell>
          <cell r="B78">
            <v>294</v>
          </cell>
        </row>
        <row r="79">
          <cell r="A79" t="str">
            <v>BETTENDORF</v>
          </cell>
          <cell r="B79">
            <v>33217</v>
          </cell>
        </row>
        <row r="80">
          <cell r="A80" t="str">
            <v>BEVINGTON</v>
          </cell>
          <cell r="B80">
            <v>63</v>
          </cell>
        </row>
        <row r="81">
          <cell r="A81" t="str">
            <v>BIRMINGHAM</v>
          </cell>
          <cell r="B81">
            <v>448</v>
          </cell>
        </row>
        <row r="82">
          <cell r="A82" t="str">
            <v>BLAIRSBURG</v>
          </cell>
          <cell r="B82">
            <v>215</v>
          </cell>
        </row>
        <row r="83">
          <cell r="A83" t="str">
            <v>BLAIRSTOWN</v>
          </cell>
          <cell r="B83">
            <v>692</v>
          </cell>
        </row>
        <row r="84">
          <cell r="A84" t="str">
            <v>BLAKESBURG</v>
          </cell>
          <cell r="B84">
            <v>296</v>
          </cell>
        </row>
        <row r="85">
          <cell r="A85" t="str">
            <v>BLANCHARD</v>
          </cell>
          <cell r="B85">
            <v>38</v>
          </cell>
        </row>
        <row r="86">
          <cell r="A86" t="str">
            <v>BLENCOE</v>
          </cell>
          <cell r="B86">
            <v>224</v>
          </cell>
        </row>
        <row r="87">
          <cell r="A87" t="str">
            <v>BLOCKTON</v>
          </cell>
          <cell r="B87">
            <v>192</v>
          </cell>
        </row>
        <row r="88">
          <cell r="A88" t="str">
            <v>BLOOMFIELD</v>
          </cell>
          <cell r="B88">
            <v>2640</v>
          </cell>
        </row>
        <row r="89">
          <cell r="A89" t="str">
            <v>BLUE GRASS</v>
          </cell>
          <cell r="B89">
            <v>1452</v>
          </cell>
        </row>
        <row r="90">
          <cell r="A90" t="str">
            <v>BODE</v>
          </cell>
          <cell r="B90">
            <v>302</v>
          </cell>
        </row>
        <row r="91">
          <cell r="A91" t="str">
            <v>BONAPARTE</v>
          </cell>
          <cell r="B91">
            <v>433</v>
          </cell>
        </row>
        <row r="92">
          <cell r="A92" t="str">
            <v>BONDURANT</v>
          </cell>
          <cell r="B92">
            <v>3860</v>
          </cell>
        </row>
        <row r="93">
          <cell r="A93" t="str">
            <v>BOONE</v>
          </cell>
          <cell r="B93">
            <v>12661</v>
          </cell>
        </row>
        <row r="94">
          <cell r="A94" t="str">
            <v>BOUTON</v>
          </cell>
          <cell r="B94">
            <v>129</v>
          </cell>
        </row>
        <row r="95">
          <cell r="A95" t="str">
            <v>BOXHOLM</v>
          </cell>
          <cell r="B95">
            <v>195</v>
          </cell>
        </row>
        <row r="96">
          <cell r="A96" t="str">
            <v>BOYDEN</v>
          </cell>
          <cell r="B96">
            <v>707</v>
          </cell>
        </row>
        <row r="97">
          <cell r="A97" t="str">
            <v>BRADDYVILLE</v>
          </cell>
          <cell r="B97">
            <v>159</v>
          </cell>
        </row>
        <row r="98">
          <cell r="A98" t="str">
            <v>BRADGATE</v>
          </cell>
          <cell r="B98">
            <v>86</v>
          </cell>
        </row>
        <row r="99">
          <cell r="A99" t="str">
            <v>BRANDON</v>
          </cell>
          <cell r="B99">
            <v>309</v>
          </cell>
        </row>
        <row r="100">
          <cell r="A100" t="str">
            <v>BRAYTON</v>
          </cell>
          <cell r="B100">
            <v>128</v>
          </cell>
        </row>
        <row r="101">
          <cell r="A101" t="str">
            <v>BREDA</v>
          </cell>
          <cell r="B101">
            <v>483</v>
          </cell>
        </row>
        <row r="102">
          <cell r="A102" t="str">
            <v>BRIDGEWATER</v>
          </cell>
          <cell r="B102">
            <v>182</v>
          </cell>
        </row>
        <row r="103">
          <cell r="A103" t="str">
            <v>BRIGHTON</v>
          </cell>
          <cell r="B103">
            <v>652</v>
          </cell>
        </row>
        <row r="104">
          <cell r="A104" t="str">
            <v>BRISTOW</v>
          </cell>
          <cell r="B104">
            <v>160</v>
          </cell>
        </row>
        <row r="105">
          <cell r="A105" t="str">
            <v>BRITT</v>
          </cell>
          <cell r="B105">
            <v>2069</v>
          </cell>
        </row>
        <row r="106">
          <cell r="A106" t="str">
            <v>BRONSON</v>
          </cell>
          <cell r="B106">
            <v>322</v>
          </cell>
        </row>
        <row r="107">
          <cell r="A107" t="str">
            <v>BROOKLYN</v>
          </cell>
          <cell r="B107">
            <v>1468</v>
          </cell>
        </row>
        <row r="108">
          <cell r="A108" t="str">
            <v>BRUNSVILLE</v>
          </cell>
          <cell r="B108">
            <v>151</v>
          </cell>
        </row>
        <row r="109">
          <cell r="A109" t="str">
            <v>BUCK GROVE</v>
          </cell>
          <cell r="B109">
            <v>43</v>
          </cell>
        </row>
        <row r="110">
          <cell r="A110" t="str">
            <v>BUCKEYE</v>
          </cell>
          <cell r="B110">
            <v>108</v>
          </cell>
        </row>
        <row r="111">
          <cell r="A111" t="str">
            <v>BUFFALO</v>
          </cell>
          <cell r="B111">
            <v>1270</v>
          </cell>
        </row>
        <row r="112">
          <cell r="A112" t="str">
            <v>BUFFALO CENTER</v>
          </cell>
          <cell r="B112">
            <v>905</v>
          </cell>
        </row>
        <row r="113">
          <cell r="A113" t="str">
            <v>BURLINGTON</v>
          </cell>
          <cell r="B113">
            <v>25663</v>
          </cell>
        </row>
        <row r="114">
          <cell r="A114" t="str">
            <v>BURT</v>
          </cell>
          <cell r="B114">
            <v>533</v>
          </cell>
        </row>
        <row r="115">
          <cell r="A115" t="str">
            <v>BUSSEY</v>
          </cell>
          <cell r="B115">
            <v>422</v>
          </cell>
        </row>
        <row r="116">
          <cell r="A116" t="str">
            <v>CALAMUS</v>
          </cell>
          <cell r="B116">
            <v>439</v>
          </cell>
        </row>
        <row r="117">
          <cell r="A117" t="str">
            <v>CALLENDER</v>
          </cell>
          <cell r="B117">
            <v>376</v>
          </cell>
        </row>
        <row r="118">
          <cell r="A118" t="str">
            <v>CALMAR</v>
          </cell>
          <cell r="B118">
            <v>978</v>
          </cell>
        </row>
        <row r="119">
          <cell r="A119" t="str">
            <v>CALUMET</v>
          </cell>
          <cell r="B119">
            <v>170</v>
          </cell>
        </row>
        <row r="120">
          <cell r="A120" t="str">
            <v>CAMANCHE</v>
          </cell>
          <cell r="B120">
            <v>4448</v>
          </cell>
        </row>
        <row r="121">
          <cell r="A121" t="str">
            <v>CAMBRIDGE</v>
          </cell>
          <cell r="B121">
            <v>827</v>
          </cell>
        </row>
        <row r="122">
          <cell r="A122" t="str">
            <v>CANTRIL</v>
          </cell>
          <cell r="B122">
            <v>222</v>
          </cell>
        </row>
        <row r="123">
          <cell r="A123" t="str">
            <v>CARBON</v>
          </cell>
          <cell r="B123">
            <v>34</v>
          </cell>
        </row>
        <row r="124">
          <cell r="A124" t="str">
            <v>CARLISLE</v>
          </cell>
          <cell r="B124">
            <v>3876</v>
          </cell>
        </row>
        <row r="125">
          <cell r="A125" t="str">
            <v>CARPENTER</v>
          </cell>
          <cell r="B125">
            <v>109</v>
          </cell>
        </row>
        <row r="126">
          <cell r="A126" t="str">
            <v>CARROLL</v>
          </cell>
          <cell r="B126">
            <v>10103</v>
          </cell>
        </row>
        <row r="127">
          <cell r="A127" t="str">
            <v>CARSON</v>
          </cell>
          <cell r="B127">
            <v>812</v>
          </cell>
        </row>
        <row r="128">
          <cell r="A128" t="str">
            <v>CARTER LAKE</v>
          </cell>
          <cell r="B128">
            <v>3785</v>
          </cell>
        </row>
        <row r="129">
          <cell r="A129" t="str">
            <v>CASCADE</v>
          </cell>
          <cell r="B129">
            <v>2159</v>
          </cell>
        </row>
        <row r="130">
          <cell r="A130" t="str">
            <v>CASEY</v>
          </cell>
          <cell r="B130">
            <v>426</v>
          </cell>
        </row>
        <row r="131">
          <cell r="A131" t="str">
            <v>CASTALIA</v>
          </cell>
          <cell r="B131">
            <v>173</v>
          </cell>
        </row>
        <row r="132">
          <cell r="A132" t="str">
            <v>CASTANA</v>
          </cell>
          <cell r="B132">
            <v>147</v>
          </cell>
        </row>
        <row r="133">
          <cell r="A133" t="str">
            <v>CEDAR FALLS</v>
          </cell>
          <cell r="B133">
            <v>39260</v>
          </cell>
        </row>
        <row r="134">
          <cell r="A134" t="str">
            <v>CEDAR RAPIDS</v>
          </cell>
          <cell r="B134">
            <v>126326</v>
          </cell>
        </row>
        <row r="135">
          <cell r="A135" t="str">
            <v>CENTER JUNCTION</v>
          </cell>
          <cell r="B135">
            <v>111</v>
          </cell>
        </row>
        <row r="136">
          <cell r="A136" t="str">
            <v>CENTER POINT</v>
          </cell>
          <cell r="B136">
            <v>2421</v>
          </cell>
        </row>
        <row r="137">
          <cell r="A137" t="str">
            <v>CENTERVILLE</v>
          </cell>
          <cell r="B137">
            <v>5528</v>
          </cell>
        </row>
        <row r="138">
          <cell r="A138" t="str">
            <v>CENTRAL CITY</v>
          </cell>
          <cell r="B138">
            <v>1257</v>
          </cell>
        </row>
        <row r="139">
          <cell r="A139" t="str">
            <v>CENTRALIA</v>
          </cell>
          <cell r="B139">
            <v>134</v>
          </cell>
        </row>
        <row r="140">
          <cell r="A140" t="str">
            <v>CHARITON</v>
          </cell>
          <cell r="B140">
            <v>4321</v>
          </cell>
        </row>
        <row r="141">
          <cell r="A141" t="str">
            <v>CHARLES CITY</v>
          </cell>
          <cell r="B141">
            <v>7652</v>
          </cell>
        </row>
        <row r="142">
          <cell r="A142" t="str">
            <v>CHARLOTTE</v>
          </cell>
          <cell r="B142">
            <v>394</v>
          </cell>
        </row>
        <row r="143">
          <cell r="A143" t="str">
            <v>CHARTER OAK</v>
          </cell>
          <cell r="B143">
            <v>502</v>
          </cell>
        </row>
        <row r="144">
          <cell r="A144" t="str">
            <v>CHATSWORTH</v>
          </cell>
          <cell r="B144">
            <v>79</v>
          </cell>
        </row>
        <row r="145">
          <cell r="A145" t="str">
            <v>CHELSEA</v>
          </cell>
          <cell r="B145">
            <v>267</v>
          </cell>
        </row>
        <row r="146">
          <cell r="A146" t="str">
            <v>CHEROKEE</v>
          </cell>
          <cell r="B146">
            <v>5253</v>
          </cell>
        </row>
        <row r="147">
          <cell r="A147" t="str">
            <v>CHESTER</v>
          </cell>
          <cell r="B147">
            <v>127</v>
          </cell>
        </row>
        <row r="148">
          <cell r="A148" t="str">
            <v>CHILLICOTHE</v>
          </cell>
          <cell r="B148">
            <v>97</v>
          </cell>
        </row>
        <row r="149">
          <cell r="A149" t="str">
            <v>CHURDAN</v>
          </cell>
          <cell r="B149">
            <v>386</v>
          </cell>
        </row>
        <row r="150">
          <cell r="A150" t="str">
            <v>CINCINNATI</v>
          </cell>
          <cell r="B150">
            <v>357</v>
          </cell>
        </row>
        <row r="151">
          <cell r="A151" t="str">
            <v>CLARE</v>
          </cell>
          <cell r="B151">
            <v>146</v>
          </cell>
        </row>
        <row r="152">
          <cell r="A152" t="str">
            <v>CLARENCE</v>
          </cell>
          <cell r="B152">
            <v>974</v>
          </cell>
        </row>
        <row r="153">
          <cell r="A153" t="str">
            <v>CLARINDA</v>
          </cell>
          <cell r="B153">
            <v>5572</v>
          </cell>
        </row>
        <row r="154">
          <cell r="A154" t="str">
            <v>CLARION</v>
          </cell>
          <cell r="B154">
            <v>2850</v>
          </cell>
        </row>
        <row r="155">
          <cell r="A155" t="str">
            <v>CLARKSVILLE</v>
          </cell>
          <cell r="B155">
            <v>1439</v>
          </cell>
        </row>
        <row r="156">
          <cell r="A156" t="str">
            <v>CLAYTON</v>
          </cell>
          <cell r="B156">
            <v>43</v>
          </cell>
        </row>
        <row r="157">
          <cell r="A157" t="str">
            <v>CLEAR LAKE</v>
          </cell>
          <cell r="B157">
            <v>7777</v>
          </cell>
        </row>
        <row r="158">
          <cell r="A158" t="str">
            <v>CLEARFIELD</v>
          </cell>
          <cell r="B158">
            <v>363</v>
          </cell>
        </row>
        <row r="159">
          <cell r="A159" t="str">
            <v>CLEGHORN</v>
          </cell>
          <cell r="B159">
            <v>240</v>
          </cell>
        </row>
        <row r="160">
          <cell r="A160" t="str">
            <v>CLEMONS</v>
          </cell>
          <cell r="B160">
            <v>148</v>
          </cell>
        </row>
        <row r="161">
          <cell r="A161" t="str">
            <v>CLERMONT</v>
          </cell>
          <cell r="B161">
            <v>632</v>
          </cell>
        </row>
        <row r="162">
          <cell r="A162" t="str">
            <v>CLINTON</v>
          </cell>
          <cell r="B162">
            <v>26885</v>
          </cell>
        </row>
        <row r="163">
          <cell r="A163" t="str">
            <v>CLIO</v>
          </cell>
          <cell r="B163">
            <v>80</v>
          </cell>
        </row>
        <row r="164">
          <cell r="A164" t="str">
            <v>CLIVE</v>
          </cell>
          <cell r="B164">
            <v>15447</v>
          </cell>
        </row>
        <row r="165">
          <cell r="A165" t="str">
            <v>CLUTIER</v>
          </cell>
          <cell r="B165">
            <v>213</v>
          </cell>
        </row>
        <row r="166">
          <cell r="A166" t="str">
            <v>COBURG</v>
          </cell>
          <cell r="B166">
            <v>42</v>
          </cell>
        </row>
        <row r="167">
          <cell r="A167" t="str">
            <v>COGGON</v>
          </cell>
          <cell r="B167">
            <v>658</v>
          </cell>
        </row>
        <row r="168">
          <cell r="A168" t="str">
            <v>COIN</v>
          </cell>
          <cell r="B168">
            <v>193</v>
          </cell>
        </row>
        <row r="169">
          <cell r="A169" t="str">
            <v>COLESBURG</v>
          </cell>
          <cell r="B169">
            <v>404</v>
          </cell>
        </row>
        <row r="170">
          <cell r="A170" t="str">
            <v>COLFAX</v>
          </cell>
          <cell r="B170">
            <v>2093</v>
          </cell>
        </row>
        <row r="171">
          <cell r="A171" t="str">
            <v>COLLEGE SPRINGS</v>
          </cell>
          <cell r="B171">
            <v>214</v>
          </cell>
        </row>
        <row r="172">
          <cell r="A172" t="str">
            <v>COLLINS</v>
          </cell>
          <cell r="B172">
            <v>495</v>
          </cell>
        </row>
        <row r="173">
          <cell r="A173" t="str">
            <v>COLO</v>
          </cell>
          <cell r="B173">
            <v>876</v>
          </cell>
        </row>
        <row r="174">
          <cell r="A174" t="str">
            <v>COLUMBUS CITY</v>
          </cell>
          <cell r="B174">
            <v>391</v>
          </cell>
        </row>
        <row r="175">
          <cell r="A175" t="str">
            <v>COLUMBUS JUNCTION</v>
          </cell>
          <cell r="B175">
            <v>1899</v>
          </cell>
        </row>
        <row r="176">
          <cell r="A176" t="str">
            <v>COLWELL</v>
          </cell>
          <cell r="B176">
            <v>73</v>
          </cell>
        </row>
        <row r="177">
          <cell r="A177" t="str">
            <v>CONESVILLE</v>
          </cell>
          <cell r="B177">
            <v>432</v>
          </cell>
        </row>
        <row r="178">
          <cell r="A178" t="str">
            <v>CONRAD</v>
          </cell>
          <cell r="B178">
            <v>1108</v>
          </cell>
        </row>
        <row r="179">
          <cell r="A179" t="str">
            <v>CONWAY</v>
          </cell>
          <cell r="B179">
            <v>41</v>
          </cell>
        </row>
        <row r="180">
          <cell r="A180" t="str">
            <v>COON RAPIDS</v>
          </cell>
          <cell r="B180">
            <v>1305</v>
          </cell>
        </row>
        <row r="181">
          <cell r="A181" t="str">
            <v>COPPOCK</v>
          </cell>
          <cell r="B181">
            <v>47</v>
          </cell>
        </row>
        <row r="182">
          <cell r="A182" t="str">
            <v>CORALVILLE</v>
          </cell>
          <cell r="B182">
            <v>18907</v>
          </cell>
        </row>
        <row r="183">
          <cell r="A183" t="str">
            <v>CORNING</v>
          </cell>
          <cell r="B183">
            <v>1635</v>
          </cell>
        </row>
        <row r="184">
          <cell r="A184" t="str">
            <v>CORRECTIONVILLE</v>
          </cell>
          <cell r="B184">
            <v>821</v>
          </cell>
        </row>
        <row r="185">
          <cell r="A185" t="str">
            <v>CORWITH</v>
          </cell>
          <cell r="B185">
            <v>309</v>
          </cell>
        </row>
        <row r="186">
          <cell r="A186" t="str">
            <v>CORYDON</v>
          </cell>
          <cell r="B186">
            <v>1585</v>
          </cell>
        </row>
        <row r="187">
          <cell r="A187" t="str">
            <v>COTTER</v>
          </cell>
          <cell r="B187">
            <v>48</v>
          </cell>
        </row>
        <row r="188">
          <cell r="A188" t="str">
            <v>COULTER</v>
          </cell>
          <cell r="B188">
            <v>281</v>
          </cell>
        </row>
        <row r="189">
          <cell r="A189" t="str">
            <v>COUNCIL BLUFFS</v>
          </cell>
          <cell r="B189">
            <v>62230</v>
          </cell>
        </row>
        <row r="190">
          <cell r="A190" t="str">
            <v>CRAIG</v>
          </cell>
          <cell r="B190">
            <v>89</v>
          </cell>
        </row>
        <row r="191">
          <cell r="A191" t="str">
            <v>CRAWFORDSVILLE</v>
          </cell>
          <cell r="B191">
            <v>264</v>
          </cell>
        </row>
        <row r="192">
          <cell r="A192" t="str">
            <v>CRESCENT</v>
          </cell>
          <cell r="B192">
            <v>617</v>
          </cell>
        </row>
        <row r="193">
          <cell r="A193" t="str">
            <v>CRESCO</v>
          </cell>
          <cell r="B193">
            <v>3868</v>
          </cell>
        </row>
        <row r="194">
          <cell r="A194" t="str">
            <v>CRESTON</v>
          </cell>
          <cell r="B194">
            <v>7834</v>
          </cell>
        </row>
        <row r="195">
          <cell r="A195" t="str">
            <v>CROMWELL</v>
          </cell>
          <cell r="B195">
            <v>107</v>
          </cell>
        </row>
        <row r="196">
          <cell r="A196" t="str">
            <v>CRYSTAL LAKE</v>
          </cell>
          <cell r="B196">
            <v>250</v>
          </cell>
        </row>
        <row r="197">
          <cell r="A197" t="str">
            <v>CUMBERLAND</v>
          </cell>
          <cell r="B197">
            <v>262</v>
          </cell>
        </row>
        <row r="198">
          <cell r="A198" t="str">
            <v>CUMMING</v>
          </cell>
          <cell r="B198">
            <v>351</v>
          </cell>
        </row>
        <row r="199">
          <cell r="A199" t="str">
            <v>CURLEW</v>
          </cell>
          <cell r="B199">
            <v>58</v>
          </cell>
        </row>
        <row r="200">
          <cell r="A200" t="str">
            <v>CUSHING</v>
          </cell>
          <cell r="B200">
            <v>220</v>
          </cell>
        </row>
        <row r="201">
          <cell r="A201" t="str">
            <v>CYLINDER</v>
          </cell>
          <cell r="B201">
            <v>88</v>
          </cell>
        </row>
        <row r="202">
          <cell r="A202" t="str">
            <v>DAKOTA CITY</v>
          </cell>
          <cell r="B202">
            <v>843</v>
          </cell>
        </row>
        <row r="203">
          <cell r="A203" t="str">
            <v>DALLAS CENTER</v>
          </cell>
          <cell r="B203">
            <v>1623</v>
          </cell>
        </row>
        <row r="204">
          <cell r="A204" t="str">
            <v>DANA</v>
          </cell>
          <cell r="B204">
            <v>71</v>
          </cell>
        </row>
        <row r="205">
          <cell r="A205" t="str">
            <v>DANBURY</v>
          </cell>
          <cell r="B205">
            <v>348</v>
          </cell>
        </row>
        <row r="206">
          <cell r="A206" t="str">
            <v>DANVILLE</v>
          </cell>
          <cell r="B206">
            <v>934</v>
          </cell>
        </row>
        <row r="207">
          <cell r="A207" t="str">
            <v>DAVENPORT</v>
          </cell>
          <cell r="B207">
            <v>99685</v>
          </cell>
        </row>
        <row r="208">
          <cell r="A208" t="str">
            <v>DAVIS CITY</v>
          </cell>
          <cell r="B208">
            <v>204</v>
          </cell>
        </row>
        <row r="209">
          <cell r="A209" t="str">
            <v>DAWSON</v>
          </cell>
          <cell r="B209">
            <v>131</v>
          </cell>
        </row>
        <row r="210">
          <cell r="A210" t="str">
            <v>DAYTON</v>
          </cell>
          <cell r="B210">
            <v>837</v>
          </cell>
        </row>
        <row r="211">
          <cell r="A211" t="str">
            <v>DE SOTO</v>
          </cell>
          <cell r="B211">
            <v>1050</v>
          </cell>
        </row>
        <row r="212">
          <cell r="A212" t="str">
            <v>DE WITT</v>
          </cell>
          <cell r="B212">
            <v>5322</v>
          </cell>
        </row>
        <row r="213">
          <cell r="A213" t="str">
            <v>DECATUR</v>
          </cell>
          <cell r="B213">
            <v>197</v>
          </cell>
        </row>
        <row r="214">
          <cell r="A214" t="str">
            <v>DECORAH</v>
          </cell>
          <cell r="B214">
            <v>8127</v>
          </cell>
        </row>
        <row r="215">
          <cell r="A215" t="str">
            <v>DEDHAM</v>
          </cell>
          <cell r="B215">
            <v>266</v>
          </cell>
        </row>
        <row r="216">
          <cell r="A216" t="str">
            <v>DEEP RIVER</v>
          </cell>
          <cell r="B216">
            <v>279</v>
          </cell>
        </row>
        <row r="217">
          <cell r="A217" t="str">
            <v>DEFIANCE</v>
          </cell>
          <cell r="B217">
            <v>284</v>
          </cell>
        </row>
        <row r="218">
          <cell r="A218" t="str">
            <v>DELAWARE</v>
          </cell>
          <cell r="B218">
            <v>159</v>
          </cell>
        </row>
        <row r="219">
          <cell r="A219" t="str">
            <v>DELHI</v>
          </cell>
          <cell r="B219">
            <v>460</v>
          </cell>
        </row>
        <row r="220">
          <cell r="A220" t="str">
            <v>DELMAR</v>
          </cell>
          <cell r="B220">
            <v>525</v>
          </cell>
        </row>
        <row r="221">
          <cell r="A221" t="str">
            <v>DELOIT</v>
          </cell>
          <cell r="B221">
            <v>264</v>
          </cell>
        </row>
        <row r="222">
          <cell r="A222" t="str">
            <v>DELPHOS</v>
          </cell>
          <cell r="B222">
            <v>25</v>
          </cell>
        </row>
        <row r="223">
          <cell r="A223" t="str">
            <v>DELTA</v>
          </cell>
          <cell r="B223">
            <v>328</v>
          </cell>
        </row>
        <row r="224">
          <cell r="A224" t="str">
            <v>DENISON</v>
          </cell>
          <cell r="B224">
            <v>8298</v>
          </cell>
        </row>
        <row r="225">
          <cell r="A225" t="str">
            <v>DENVER</v>
          </cell>
          <cell r="B225">
            <v>1780</v>
          </cell>
        </row>
        <row r="226">
          <cell r="A226" t="str">
            <v>DERBY</v>
          </cell>
          <cell r="B226">
            <v>115</v>
          </cell>
        </row>
        <row r="227">
          <cell r="A227" t="str">
            <v>DES MOINES</v>
          </cell>
          <cell r="B227">
            <v>203433</v>
          </cell>
        </row>
        <row r="228">
          <cell r="A228" t="str">
            <v>DEXTER</v>
          </cell>
          <cell r="B228">
            <v>611</v>
          </cell>
        </row>
        <row r="229">
          <cell r="A229" t="str">
            <v>DIAGONAL</v>
          </cell>
          <cell r="B229">
            <v>330</v>
          </cell>
        </row>
        <row r="230">
          <cell r="A230" t="str">
            <v>DICKENS</v>
          </cell>
          <cell r="B230">
            <v>185</v>
          </cell>
        </row>
        <row r="231">
          <cell r="A231" t="str">
            <v>DIKE</v>
          </cell>
          <cell r="B231">
            <v>1209</v>
          </cell>
        </row>
        <row r="232">
          <cell r="A232" t="str">
            <v>DIXON</v>
          </cell>
          <cell r="B232">
            <v>247</v>
          </cell>
        </row>
        <row r="233">
          <cell r="A233" t="str">
            <v>DOLLIVER</v>
          </cell>
          <cell r="B233">
            <v>66</v>
          </cell>
        </row>
        <row r="234">
          <cell r="A234" t="str">
            <v>DONAHUE</v>
          </cell>
          <cell r="B234">
            <v>346</v>
          </cell>
        </row>
        <row r="235">
          <cell r="A235" t="str">
            <v>DONNELLSON</v>
          </cell>
          <cell r="B235">
            <v>912</v>
          </cell>
        </row>
        <row r="236">
          <cell r="A236" t="str">
            <v>DOON</v>
          </cell>
          <cell r="B236">
            <v>577</v>
          </cell>
        </row>
        <row r="237">
          <cell r="A237" t="str">
            <v>DOUGHERTY</v>
          </cell>
          <cell r="B237">
            <v>58</v>
          </cell>
        </row>
        <row r="238">
          <cell r="A238" t="str">
            <v>DOW CITY</v>
          </cell>
          <cell r="B238">
            <v>510</v>
          </cell>
        </row>
        <row r="239">
          <cell r="A239" t="str">
            <v>DOWS</v>
          </cell>
          <cell r="B239">
            <v>538</v>
          </cell>
        </row>
        <row r="240">
          <cell r="A240" t="str">
            <v>DRAKESVILLE</v>
          </cell>
          <cell r="B240">
            <v>184</v>
          </cell>
        </row>
        <row r="241">
          <cell r="A241" t="str">
            <v>DUBUQUE</v>
          </cell>
          <cell r="B241">
            <v>57637</v>
          </cell>
        </row>
        <row r="242">
          <cell r="A242" t="str">
            <v>DUMONT</v>
          </cell>
          <cell r="B242">
            <v>637</v>
          </cell>
        </row>
        <row r="243">
          <cell r="A243" t="str">
            <v>DUNCOMBE</v>
          </cell>
          <cell r="B243">
            <v>410</v>
          </cell>
        </row>
        <row r="244">
          <cell r="A244" t="str">
            <v>DUNDEE</v>
          </cell>
          <cell r="B244">
            <v>174</v>
          </cell>
        </row>
        <row r="245">
          <cell r="A245" t="str">
            <v>DUNKERTON</v>
          </cell>
          <cell r="B245">
            <v>852</v>
          </cell>
        </row>
        <row r="246">
          <cell r="A246" t="str">
            <v>DUNLAP</v>
          </cell>
          <cell r="B246">
            <v>1042</v>
          </cell>
        </row>
        <row r="247">
          <cell r="A247" t="str">
            <v>DURANGO</v>
          </cell>
          <cell r="B247">
            <v>22</v>
          </cell>
        </row>
        <row r="248">
          <cell r="A248" t="str">
            <v>DURANT</v>
          </cell>
          <cell r="B248">
            <v>1832</v>
          </cell>
        </row>
        <row r="249">
          <cell r="A249" t="str">
            <v>DYERSVILLE</v>
          </cell>
          <cell r="B249">
            <v>4058</v>
          </cell>
        </row>
        <row r="250">
          <cell r="A250" t="str">
            <v>DYSART</v>
          </cell>
          <cell r="B250">
            <v>1379</v>
          </cell>
        </row>
        <row r="251">
          <cell r="A251" t="str">
            <v>EAGLE GROVE</v>
          </cell>
          <cell r="B251">
            <v>3583</v>
          </cell>
        </row>
        <row r="252">
          <cell r="A252" t="str">
            <v>EARLHAM</v>
          </cell>
          <cell r="B252">
            <v>1450</v>
          </cell>
        </row>
        <row r="253">
          <cell r="A253" t="str">
            <v>EARLING</v>
          </cell>
          <cell r="B253">
            <v>437</v>
          </cell>
        </row>
        <row r="254">
          <cell r="A254" t="str">
            <v>EARLVILLE</v>
          </cell>
          <cell r="B254">
            <v>812</v>
          </cell>
        </row>
        <row r="255">
          <cell r="A255" t="str">
            <v>EARLY</v>
          </cell>
          <cell r="B255">
            <v>557</v>
          </cell>
        </row>
        <row r="256">
          <cell r="A256" t="str">
            <v>EAST PERU</v>
          </cell>
          <cell r="B256">
            <v>125</v>
          </cell>
        </row>
        <row r="257">
          <cell r="A257" t="str">
            <v>EDDYVILLE</v>
          </cell>
          <cell r="B257">
            <v>1024</v>
          </cell>
        </row>
        <row r="258">
          <cell r="A258" t="str">
            <v>EDGEWOOD</v>
          </cell>
          <cell r="B258">
            <v>864</v>
          </cell>
        </row>
        <row r="259">
          <cell r="A259" t="str">
            <v>ELBERON</v>
          </cell>
          <cell r="B259">
            <v>196</v>
          </cell>
        </row>
        <row r="260">
          <cell r="A260" t="str">
            <v>ELDON</v>
          </cell>
          <cell r="B260">
            <v>927</v>
          </cell>
        </row>
        <row r="261">
          <cell r="A261" t="str">
            <v>ELDORA</v>
          </cell>
          <cell r="B261">
            <v>2732</v>
          </cell>
        </row>
        <row r="262">
          <cell r="A262" t="str">
            <v>ELDRIDGE</v>
          </cell>
          <cell r="B262">
            <v>5651</v>
          </cell>
        </row>
        <row r="263">
          <cell r="A263" t="str">
            <v>ELGIN</v>
          </cell>
          <cell r="B263">
            <v>683</v>
          </cell>
        </row>
        <row r="264">
          <cell r="A264" t="str">
            <v>ELK HORN</v>
          </cell>
          <cell r="B264">
            <v>662</v>
          </cell>
        </row>
        <row r="265">
          <cell r="A265" t="str">
            <v>ELK RUN HEIGHTS</v>
          </cell>
          <cell r="B265">
            <v>1117</v>
          </cell>
        </row>
        <row r="266">
          <cell r="A266" t="str">
            <v>ELKADER</v>
          </cell>
          <cell r="B266">
            <v>1273</v>
          </cell>
        </row>
        <row r="267">
          <cell r="A267" t="str">
            <v>ELKHART</v>
          </cell>
          <cell r="B267">
            <v>683</v>
          </cell>
        </row>
        <row r="268">
          <cell r="A268" t="str">
            <v>ELKPORT</v>
          </cell>
          <cell r="B268">
            <v>37</v>
          </cell>
        </row>
        <row r="269">
          <cell r="A269" t="str">
            <v>ELLIOTT</v>
          </cell>
          <cell r="B269">
            <v>350</v>
          </cell>
        </row>
        <row r="270">
          <cell r="A270" t="str">
            <v>ELLSTON</v>
          </cell>
          <cell r="B270">
            <v>43</v>
          </cell>
        </row>
        <row r="271">
          <cell r="A271" t="str">
            <v>ELLSWORTH</v>
          </cell>
          <cell r="B271">
            <v>531</v>
          </cell>
        </row>
        <row r="272">
          <cell r="A272" t="str">
            <v>ELMA</v>
          </cell>
          <cell r="B272">
            <v>546</v>
          </cell>
        </row>
        <row r="273">
          <cell r="A273" t="str">
            <v>ELY</v>
          </cell>
          <cell r="B273">
            <v>1776</v>
          </cell>
        </row>
        <row r="274">
          <cell r="A274" t="str">
            <v>EMERSON</v>
          </cell>
          <cell r="B274">
            <v>438</v>
          </cell>
        </row>
        <row r="275">
          <cell r="A275" t="str">
            <v>EMMETSBURG</v>
          </cell>
          <cell r="B275">
            <v>3904</v>
          </cell>
        </row>
        <row r="276">
          <cell r="A276" t="str">
            <v>EPWORTH</v>
          </cell>
          <cell r="B276">
            <v>1860</v>
          </cell>
        </row>
        <row r="277">
          <cell r="A277" t="str">
            <v>ESSEX</v>
          </cell>
          <cell r="B277">
            <v>798</v>
          </cell>
        </row>
        <row r="278">
          <cell r="A278" t="str">
            <v>ESTHERVILLE</v>
          </cell>
          <cell r="B278">
            <v>6360</v>
          </cell>
        </row>
        <row r="279">
          <cell r="A279" t="str">
            <v>EVANSDALE</v>
          </cell>
          <cell r="B279">
            <v>4751</v>
          </cell>
        </row>
        <row r="280">
          <cell r="A280" t="str">
            <v>EVERLY</v>
          </cell>
          <cell r="B280">
            <v>603</v>
          </cell>
        </row>
        <row r="281">
          <cell r="A281" t="str">
            <v>EXIRA</v>
          </cell>
          <cell r="B281">
            <v>840</v>
          </cell>
        </row>
        <row r="282">
          <cell r="A282" t="str">
            <v>EXLINE</v>
          </cell>
          <cell r="B282">
            <v>160</v>
          </cell>
        </row>
        <row r="283">
          <cell r="A283" t="str">
            <v>FAIRBANK</v>
          </cell>
          <cell r="B283">
            <v>1113</v>
          </cell>
        </row>
        <row r="284">
          <cell r="A284" t="str">
            <v>FAIRFAX</v>
          </cell>
          <cell r="B284">
            <v>2123</v>
          </cell>
        </row>
        <row r="285">
          <cell r="A285" t="str">
            <v>FAIRFIELD</v>
          </cell>
          <cell r="B285">
            <v>9464</v>
          </cell>
        </row>
        <row r="286">
          <cell r="A286" t="str">
            <v>FARLEY</v>
          </cell>
          <cell r="B286">
            <v>1537</v>
          </cell>
        </row>
        <row r="287">
          <cell r="A287" t="str">
            <v>FARMERSBURG</v>
          </cell>
          <cell r="B287">
            <v>302</v>
          </cell>
        </row>
        <row r="288">
          <cell r="A288" t="str">
            <v>FARMINGTON</v>
          </cell>
          <cell r="B288">
            <v>664</v>
          </cell>
        </row>
        <row r="289">
          <cell r="A289" t="str">
            <v>FARNHAMVILLE</v>
          </cell>
          <cell r="B289">
            <v>371</v>
          </cell>
        </row>
        <row r="290">
          <cell r="A290" t="str">
            <v>FARRAGUT</v>
          </cell>
          <cell r="B290">
            <v>485</v>
          </cell>
        </row>
        <row r="291">
          <cell r="A291" t="str">
            <v>FAYETTE</v>
          </cell>
          <cell r="B291">
            <v>1338</v>
          </cell>
        </row>
        <row r="292">
          <cell r="A292" t="str">
            <v>FENTON</v>
          </cell>
          <cell r="B292">
            <v>279</v>
          </cell>
        </row>
        <row r="293">
          <cell r="A293" t="str">
            <v>FERGUSON</v>
          </cell>
          <cell r="B293">
            <v>126</v>
          </cell>
        </row>
        <row r="294">
          <cell r="A294" t="str">
            <v>FERTILE</v>
          </cell>
          <cell r="B294">
            <v>370</v>
          </cell>
        </row>
        <row r="295">
          <cell r="A295" t="str">
            <v>FLORIS</v>
          </cell>
          <cell r="B295">
            <v>138</v>
          </cell>
        </row>
        <row r="296">
          <cell r="A296" t="str">
            <v>FLOYD</v>
          </cell>
          <cell r="B296">
            <v>335</v>
          </cell>
        </row>
        <row r="297">
          <cell r="A297" t="str">
            <v>FONDA</v>
          </cell>
          <cell r="B297">
            <v>648</v>
          </cell>
        </row>
        <row r="298">
          <cell r="A298" t="str">
            <v>FONTANELLE</v>
          </cell>
          <cell r="B298">
            <v>672</v>
          </cell>
        </row>
        <row r="299">
          <cell r="A299" t="str">
            <v>FOREST CITY</v>
          </cell>
          <cell r="B299">
            <v>4151</v>
          </cell>
        </row>
        <row r="300">
          <cell r="A300" t="str">
            <v>FORT ATKINSON</v>
          </cell>
          <cell r="B300">
            <v>349</v>
          </cell>
        </row>
        <row r="301">
          <cell r="A301" t="str">
            <v>FORT DODGE</v>
          </cell>
          <cell r="B301">
            <v>25206</v>
          </cell>
        </row>
        <row r="302">
          <cell r="A302" t="str">
            <v>FORT MADISON</v>
          </cell>
          <cell r="B302">
            <v>11051</v>
          </cell>
        </row>
        <row r="303">
          <cell r="A303" t="str">
            <v>FOSTORIA</v>
          </cell>
          <cell r="B303">
            <v>231</v>
          </cell>
        </row>
        <row r="304">
          <cell r="A304" t="str">
            <v>FRANKLIN</v>
          </cell>
          <cell r="B304">
            <v>143</v>
          </cell>
        </row>
        <row r="305">
          <cell r="A305" t="str">
            <v>FRASER</v>
          </cell>
          <cell r="B305">
            <v>102</v>
          </cell>
        </row>
        <row r="306">
          <cell r="A306" t="str">
            <v>FREDERICKSBURG</v>
          </cell>
          <cell r="B306">
            <v>931</v>
          </cell>
        </row>
        <row r="307">
          <cell r="A307" t="str">
            <v>FREDERIKA</v>
          </cell>
          <cell r="B307">
            <v>183</v>
          </cell>
        </row>
        <row r="308">
          <cell r="A308" t="str">
            <v>FREDONIA</v>
          </cell>
          <cell r="B308">
            <v>244</v>
          </cell>
        </row>
        <row r="309">
          <cell r="A309" t="str">
            <v>FREMONT</v>
          </cell>
          <cell r="B309">
            <v>743</v>
          </cell>
        </row>
        <row r="310">
          <cell r="A310" t="str">
            <v>FRUITLAND</v>
          </cell>
          <cell r="B310">
            <v>977</v>
          </cell>
        </row>
        <row r="311">
          <cell r="A311" t="str">
            <v>GALT</v>
          </cell>
          <cell r="B311">
            <v>32</v>
          </cell>
        </row>
        <row r="312">
          <cell r="A312" t="str">
            <v>GALVA</v>
          </cell>
          <cell r="B312">
            <v>434</v>
          </cell>
        </row>
        <row r="313">
          <cell r="A313" t="str">
            <v>GARBER</v>
          </cell>
          <cell r="B313">
            <v>88</v>
          </cell>
        </row>
        <row r="314">
          <cell r="A314" t="str">
            <v>GARDEN GROVE</v>
          </cell>
          <cell r="B314">
            <v>211</v>
          </cell>
        </row>
        <row r="315">
          <cell r="A315" t="str">
            <v>GARNAVILLO</v>
          </cell>
          <cell r="B315">
            <v>745</v>
          </cell>
        </row>
        <row r="316">
          <cell r="A316" t="str">
            <v>GARNER</v>
          </cell>
          <cell r="B316">
            <v>3129</v>
          </cell>
        </row>
        <row r="317">
          <cell r="A317" t="str">
            <v>GARRISON</v>
          </cell>
          <cell r="B317">
            <v>371</v>
          </cell>
        </row>
        <row r="318">
          <cell r="A318" t="str">
            <v>GARWIN</v>
          </cell>
          <cell r="B318">
            <v>527</v>
          </cell>
        </row>
        <row r="319">
          <cell r="A319" t="str">
            <v>GENEVA</v>
          </cell>
          <cell r="B319">
            <v>165</v>
          </cell>
        </row>
        <row r="320">
          <cell r="A320" t="str">
            <v>GEORGE</v>
          </cell>
          <cell r="B320">
            <v>1080</v>
          </cell>
        </row>
        <row r="321">
          <cell r="A321" t="str">
            <v>GIBSON</v>
          </cell>
          <cell r="B321">
            <v>61</v>
          </cell>
        </row>
        <row r="322">
          <cell r="A322" t="str">
            <v>GILBERT</v>
          </cell>
          <cell r="B322">
            <v>1082</v>
          </cell>
        </row>
        <row r="323">
          <cell r="A323" t="str">
            <v>GILBERTVILLE</v>
          </cell>
          <cell r="B323">
            <v>712</v>
          </cell>
        </row>
        <row r="324">
          <cell r="A324" t="str">
            <v>GILLETTE GROVE</v>
          </cell>
          <cell r="B324">
            <v>49</v>
          </cell>
        </row>
        <row r="325">
          <cell r="A325" t="str">
            <v>GILMAN</v>
          </cell>
          <cell r="B325">
            <v>509</v>
          </cell>
        </row>
        <row r="326">
          <cell r="A326" t="str">
            <v>GILMORE CITY</v>
          </cell>
          <cell r="B326">
            <v>504</v>
          </cell>
        </row>
        <row r="327">
          <cell r="A327" t="str">
            <v>GLADBROOK</v>
          </cell>
          <cell r="B327">
            <v>945</v>
          </cell>
        </row>
        <row r="328">
          <cell r="A328" t="str">
            <v>GLENWOOD</v>
          </cell>
          <cell r="B328">
            <v>5269</v>
          </cell>
        </row>
        <row r="329">
          <cell r="A329" t="str">
            <v>GLIDDEN</v>
          </cell>
          <cell r="B329">
            <v>1146</v>
          </cell>
        </row>
        <row r="330">
          <cell r="A330" t="str">
            <v>GOLDFIELD</v>
          </cell>
          <cell r="B330">
            <v>635</v>
          </cell>
        </row>
        <row r="331">
          <cell r="A331" t="str">
            <v>GOODELL</v>
          </cell>
          <cell r="B331">
            <v>139</v>
          </cell>
        </row>
        <row r="332">
          <cell r="A332" t="str">
            <v>GOOSE LAKE</v>
          </cell>
          <cell r="B332">
            <v>240</v>
          </cell>
        </row>
        <row r="333">
          <cell r="A333" t="str">
            <v>GOWRIE</v>
          </cell>
          <cell r="B333">
            <v>1037</v>
          </cell>
        </row>
        <row r="334">
          <cell r="A334" t="str">
            <v>GRAETTINGER</v>
          </cell>
          <cell r="B334">
            <v>844</v>
          </cell>
        </row>
        <row r="335">
          <cell r="A335" t="str">
            <v>GRAF</v>
          </cell>
          <cell r="B335">
            <v>79</v>
          </cell>
        </row>
        <row r="336">
          <cell r="A336" t="str">
            <v>GRAFTON</v>
          </cell>
          <cell r="B336">
            <v>252</v>
          </cell>
        </row>
        <row r="337">
          <cell r="A337" t="str">
            <v>GRAND JUNCTION</v>
          </cell>
          <cell r="B337">
            <v>824</v>
          </cell>
        </row>
        <row r="338">
          <cell r="A338" t="str">
            <v>GRAND MOUND</v>
          </cell>
          <cell r="B338">
            <v>642</v>
          </cell>
        </row>
        <row r="339">
          <cell r="A339" t="str">
            <v>GRAND RIVER</v>
          </cell>
          <cell r="B339">
            <v>236</v>
          </cell>
        </row>
        <row r="340">
          <cell r="A340" t="str">
            <v>GRANDVIEW</v>
          </cell>
          <cell r="B340">
            <v>556</v>
          </cell>
        </row>
        <row r="341">
          <cell r="A341" t="str">
            <v>GRANGER</v>
          </cell>
          <cell r="B341">
            <v>1244</v>
          </cell>
        </row>
        <row r="342">
          <cell r="A342" t="str">
            <v>GRANT</v>
          </cell>
          <cell r="B342">
            <v>92</v>
          </cell>
        </row>
        <row r="343">
          <cell r="A343" t="str">
            <v>GRANVILLE</v>
          </cell>
          <cell r="B343">
            <v>312</v>
          </cell>
        </row>
        <row r="344">
          <cell r="A344" t="str">
            <v>GRAVITY</v>
          </cell>
          <cell r="B344">
            <v>188</v>
          </cell>
        </row>
        <row r="345">
          <cell r="A345" t="str">
            <v>GRAY</v>
          </cell>
          <cell r="B345">
            <v>63</v>
          </cell>
        </row>
        <row r="346">
          <cell r="A346" t="str">
            <v>GREELEY</v>
          </cell>
          <cell r="B346">
            <v>256</v>
          </cell>
        </row>
        <row r="347">
          <cell r="A347" t="str">
            <v>GREENE</v>
          </cell>
          <cell r="B347">
            <v>1130</v>
          </cell>
        </row>
        <row r="348">
          <cell r="A348" t="str">
            <v>GREENFIELD</v>
          </cell>
          <cell r="B348">
            <v>1982</v>
          </cell>
        </row>
        <row r="349">
          <cell r="A349" t="str">
            <v>GREENVILLE</v>
          </cell>
          <cell r="B349">
            <v>75</v>
          </cell>
        </row>
        <row r="350">
          <cell r="A350" t="str">
            <v>GRIMES</v>
          </cell>
          <cell r="B350">
            <v>8246</v>
          </cell>
        </row>
        <row r="351">
          <cell r="A351" t="str">
            <v>GRINNELL</v>
          </cell>
          <cell r="B351">
            <v>9218</v>
          </cell>
        </row>
        <row r="352">
          <cell r="A352" t="str">
            <v>GRISWOLD</v>
          </cell>
          <cell r="B352">
            <v>1036</v>
          </cell>
        </row>
        <row r="353">
          <cell r="A353" t="str">
            <v>GRUNDY CENTER</v>
          </cell>
          <cell r="B353">
            <v>2706</v>
          </cell>
        </row>
        <row r="354">
          <cell r="A354" t="str">
            <v>GRUVER</v>
          </cell>
          <cell r="B354">
            <v>94</v>
          </cell>
        </row>
        <row r="355">
          <cell r="A355" t="str">
            <v>GUERNSEY</v>
          </cell>
          <cell r="B355">
            <v>63</v>
          </cell>
        </row>
        <row r="356">
          <cell r="A356" t="str">
            <v>GUTHRIE CENTER</v>
          </cell>
          <cell r="B356">
            <v>1569</v>
          </cell>
        </row>
        <row r="357">
          <cell r="A357" t="str">
            <v>GUTTENBERG</v>
          </cell>
          <cell r="B357">
            <v>1919</v>
          </cell>
        </row>
        <row r="358">
          <cell r="A358" t="str">
            <v>HALBUR</v>
          </cell>
          <cell r="B358">
            <v>246</v>
          </cell>
        </row>
        <row r="359">
          <cell r="A359" t="str">
            <v>HAMBURG</v>
          </cell>
          <cell r="B359">
            <v>1187</v>
          </cell>
        </row>
        <row r="360">
          <cell r="A360" t="str">
            <v>HAMILTON</v>
          </cell>
          <cell r="B360">
            <v>130</v>
          </cell>
        </row>
        <row r="361">
          <cell r="A361" t="str">
            <v>HAMPTON</v>
          </cell>
          <cell r="B361">
            <v>4461</v>
          </cell>
        </row>
        <row r="362">
          <cell r="A362" t="str">
            <v>HANCOCK</v>
          </cell>
          <cell r="B362">
            <v>196</v>
          </cell>
        </row>
        <row r="363">
          <cell r="A363" t="str">
            <v>HANLONTOWN</v>
          </cell>
          <cell r="B363">
            <v>226</v>
          </cell>
        </row>
        <row r="364">
          <cell r="A364" t="str">
            <v>HANSELL</v>
          </cell>
          <cell r="B364">
            <v>98</v>
          </cell>
        </row>
        <row r="365">
          <cell r="A365" t="str">
            <v>HARCOURT</v>
          </cell>
          <cell r="B365">
            <v>303</v>
          </cell>
        </row>
        <row r="366">
          <cell r="A366" t="str">
            <v>HARDY</v>
          </cell>
          <cell r="B366">
            <v>47</v>
          </cell>
        </row>
        <row r="367">
          <cell r="A367" t="str">
            <v>HARLAN</v>
          </cell>
          <cell r="B367">
            <v>5106</v>
          </cell>
        </row>
        <row r="368">
          <cell r="A368" t="str">
            <v>HARPER</v>
          </cell>
          <cell r="B368">
            <v>114</v>
          </cell>
        </row>
        <row r="369">
          <cell r="A369" t="str">
            <v>HARPERS FERRY</v>
          </cell>
          <cell r="B369">
            <v>328</v>
          </cell>
        </row>
        <row r="370">
          <cell r="A370" t="str">
            <v>HARRIS</v>
          </cell>
          <cell r="B370">
            <v>170</v>
          </cell>
        </row>
        <row r="371">
          <cell r="A371" t="str">
            <v>HARTFORD</v>
          </cell>
          <cell r="B371">
            <v>771</v>
          </cell>
        </row>
        <row r="372">
          <cell r="A372" t="str">
            <v>HARTLEY</v>
          </cell>
          <cell r="B372">
            <v>1672</v>
          </cell>
        </row>
        <row r="373">
          <cell r="A373" t="str">
            <v>HARTWICK</v>
          </cell>
          <cell r="B373">
            <v>86</v>
          </cell>
        </row>
        <row r="374">
          <cell r="A374" t="str">
            <v>HARVEY</v>
          </cell>
          <cell r="B374">
            <v>235</v>
          </cell>
        </row>
        <row r="375">
          <cell r="A375" t="str">
            <v>HASTINGS</v>
          </cell>
          <cell r="B375">
            <v>152</v>
          </cell>
        </row>
        <row r="376">
          <cell r="A376" t="str">
            <v>HAVELOCK</v>
          </cell>
          <cell r="B376">
            <v>177</v>
          </cell>
        </row>
        <row r="377">
          <cell r="A377" t="str">
            <v>HAVERHILL</v>
          </cell>
          <cell r="B377">
            <v>173</v>
          </cell>
        </row>
        <row r="378">
          <cell r="A378" t="str">
            <v>HAWARDEN</v>
          </cell>
          <cell r="B378">
            <v>2546</v>
          </cell>
        </row>
        <row r="379">
          <cell r="A379" t="str">
            <v>HAWKEYE</v>
          </cell>
          <cell r="B379">
            <v>449</v>
          </cell>
        </row>
        <row r="380">
          <cell r="A380" t="str">
            <v>HAYESVILLE</v>
          </cell>
          <cell r="B380">
            <v>50</v>
          </cell>
        </row>
        <row r="381">
          <cell r="A381" t="str">
            <v>HAZLETON</v>
          </cell>
          <cell r="B381">
            <v>823</v>
          </cell>
        </row>
        <row r="382">
          <cell r="A382" t="str">
            <v>HEDRICK</v>
          </cell>
          <cell r="B382">
            <v>764</v>
          </cell>
        </row>
        <row r="383">
          <cell r="A383" t="str">
            <v>HENDERSON</v>
          </cell>
          <cell r="B383">
            <v>185</v>
          </cell>
        </row>
        <row r="384">
          <cell r="A384" t="str">
            <v>HEPBURN</v>
          </cell>
          <cell r="B384">
            <v>23</v>
          </cell>
        </row>
        <row r="385">
          <cell r="A385" t="str">
            <v>HIAWATHA</v>
          </cell>
          <cell r="B385">
            <v>7024</v>
          </cell>
        </row>
        <row r="386">
          <cell r="A386" t="str">
            <v>HILLS</v>
          </cell>
          <cell r="B386">
            <v>703</v>
          </cell>
        </row>
        <row r="387">
          <cell r="A387" t="str">
            <v>HILLSBORO</v>
          </cell>
          <cell r="B387">
            <v>180</v>
          </cell>
        </row>
        <row r="388">
          <cell r="A388" t="str">
            <v>HINTON</v>
          </cell>
          <cell r="B388">
            <v>928</v>
          </cell>
        </row>
        <row r="389">
          <cell r="A389" t="str">
            <v>HOLLAND</v>
          </cell>
          <cell r="B389">
            <v>282</v>
          </cell>
        </row>
        <row r="390">
          <cell r="A390" t="str">
            <v>HOLSTEIN</v>
          </cell>
          <cell r="B390">
            <v>1396</v>
          </cell>
        </row>
        <row r="391">
          <cell r="A391" t="str">
            <v>HOLY CROSS</v>
          </cell>
          <cell r="B391">
            <v>374</v>
          </cell>
        </row>
        <row r="392">
          <cell r="A392" t="str">
            <v>HOPKINTON</v>
          </cell>
          <cell r="B392">
            <v>628</v>
          </cell>
        </row>
        <row r="393">
          <cell r="A393" t="str">
            <v>HORNICK</v>
          </cell>
          <cell r="B393">
            <v>225</v>
          </cell>
        </row>
        <row r="394">
          <cell r="A394" t="str">
            <v>HOSPERS</v>
          </cell>
          <cell r="B394">
            <v>698</v>
          </cell>
        </row>
        <row r="395">
          <cell r="A395" t="str">
            <v>HOUGHTON</v>
          </cell>
          <cell r="B395">
            <v>146</v>
          </cell>
        </row>
        <row r="396">
          <cell r="A396" t="str">
            <v>HUBBARD</v>
          </cell>
          <cell r="B396">
            <v>845</v>
          </cell>
        </row>
        <row r="397">
          <cell r="A397" t="str">
            <v>HUDSON</v>
          </cell>
          <cell r="B397">
            <v>2282</v>
          </cell>
        </row>
        <row r="398">
          <cell r="A398" t="str">
            <v>HULL</v>
          </cell>
          <cell r="B398">
            <v>2175</v>
          </cell>
        </row>
        <row r="399">
          <cell r="A399" t="str">
            <v>HUMBOLDT</v>
          </cell>
          <cell r="B399">
            <v>4690</v>
          </cell>
        </row>
        <row r="400">
          <cell r="A400" t="str">
            <v>HUMESTON</v>
          </cell>
          <cell r="B400">
            <v>494</v>
          </cell>
        </row>
        <row r="401">
          <cell r="A401" t="str">
            <v>HUXLEY</v>
          </cell>
          <cell r="B401">
            <v>3317</v>
          </cell>
        </row>
        <row r="402">
          <cell r="A402" t="str">
            <v>IDA GROVE</v>
          </cell>
          <cell r="B402">
            <v>2142</v>
          </cell>
        </row>
        <row r="403">
          <cell r="A403" t="str">
            <v>IMOGENE</v>
          </cell>
          <cell r="B403">
            <v>72</v>
          </cell>
        </row>
        <row r="404">
          <cell r="A404" t="str">
            <v>INDEPENDENCE</v>
          </cell>
          <cell r="B404">
            <v>5966</v>
          </cell>
        </row>
        <row r="405">
          <cell r="A405" t="str">
            <v>INDIANOLA</v>
          </cell>
          <cell r="B405">
            <v>14782</v>
          </cell>
        </row>
        <row r="406">
          <cell r="A406" t="str">
            <v>INWOOD</v>
          </cell>
          <cell r="B406">
            <v>814</v>
          </cell>
        </row>
        <row r="407">
          <cell r="A407" t="str">
            <v>IONIA</v>
          </cell>
          <cell r="B407">
            <v>291</v>
          </cell>
        </row>
        <row r="408">
          <cell r="A408" t="str">
            <v>IOWA CITY</v>
          </cell>
          <cell r="B408">
            <v>67862</v>
          </cell>
        </row>
        <row r="409">
          <cell r="A409" t="str">
            <v>IOWA FALLS</v>
          </cell>
          <cell r="B409">
            <v>5238</v>
          </cell>
        </row>
        <row r="410">
          <cell r="A410" t="str">
            <v>IRETON</v>
          </cell>
          <cell r="B410">
            <v>609</v>
          </cell>
        </row>
        <row r="411">
          <cell r="A411" t="str">
            <v>IRWIN</v>
          </cell>
          <cell r="B411">
            <v>341</v>
          </cell>
        </row>
        <row r="412">
          <cell r="A412" t="str">
            <v>JACKSON JUNCTION</v>
          </cell>
          <cell r="B412">
            <v>58</v>
          </cell>
        </row>
        <row r="413">
          <cell r="A413" t="str">
            <v>JAMAICA</v>
          </cell>
          <cell r="B413">
            <v>224</v>
          </cell>
        </row>
        <row r="414">
          <cell r="A414" t="str">
            <v>JANESVILLE</v>
          </cell>
          <cell r="B414">
            <v>930</v>
          </cell>
        </row>
        <row r="415">
          <cell r="A415" t="str">
            <v>JEFFERSON</v>
          </cell>
          <cell r="B415">
            <v>4345</v>
          </cell>
        </row>
        <row r="416">
          <cell r="A416" t="str">
            <v>JESUP</v>
          </cell>
          <cell r="B416">
            <v>2520</v>
          </cell>
        </row>
        <row r="417">
          <cell r="A417" t="str">
            <v>JEWELL</v>
          </cell>
          <cell r="B417">
            <v>1215</v>
          </cell>
        </row>
        <row r="418">
          <cell r="A418" t="str">
            <v>JOHNSTON</v>
          </cell>
          <cell r="B418">
            <v>17278</v>
          </cell>
        </row>
        <row r="419">
          <cell r="A419" t="str">
            <v>JOICE</v>
          </cell>
          <cell r="B419">
            <v>222</v>
          </cell>
        </row>
        <row r="420">
          <cell r="A420" t="str">
            <v>JOLLEY</v>
          </cell>
          <cell r="B420">
            <v>41</v>
          </cell>
        </row>
        <row r="421">
          <cell r="A421" t="str">
            <v>KALONA</v>
          </cell>
          <cell r="B421">
            <v>2363</v>
          </cell>
        </row>
        <row r="422">
          <cell r="A422" t="str">
            <v>KAMRAR</v>
          </cell>
          <cell r="B422">
            <v>199</v>
          </cell>
        </row>
        <row r="423">
          <cell r="A423" t="str">
            <v>KANAWHA</v>
          </cell>
          <cell r="B423">
            <v>652</v>
          </cell>
        </row>
        <row r="424">
          <cell r="A424" t="str">
            <v>KELLERTON</v>
          </cell>
          <cell r="B424">
            <v>315</v>
          </cell>
        </row>
        <row r="425">
          <cell r="A425" t="str">
            <v>KELLEY</v>
          </cell>
          <cell r="B425">
            <v>309</v>
          </cell>
        </row>
        <row r="426">
          <cell r="A426" t="str">
            <v>KELLOGG</v>
          </cell>
          <cell r="B426">
            <v>599</v>
          </cell>
        </row>
        <row r="427">
          <cell r="A427" t="str">
            <v>KENSETT</v>
          </cell>
          <cell r="B427">
            <v>266</v>
          </cell>
        </row>
        <row r="428">
          <cell r="A428" t="str">
            <v>KEOKUK</v>
          </cell>
          <cell r="B428">
            <v>10780</v>
          </cell>
        </row>
        <row r="429">
          <cell r="A429" t="str">
            <v>KEOMAH VILLAGE</v>
          </cell>
          <cell r="B429">
            <v>84</v>
          </cell>
        </row>
        <row r="430">
          <cell r="A430" t="str">
            <v>KEOSAUQUA</v>
          </cell>
          <cell r="B430">
            <v>1006</v>
          </cell>
        </row>
        <row r="431">
          <cell r="A431" t="str">
            <v>KEOTA</v>
          </cell>
          <cell r="B431">
            <v>1009</v>
          </cell>
        </row>
        <row r="432">
          <cell r="A432" t="str">
            <v>KESWICK</v>
          </cell>
          <cell r="B432">
            <v>246</v>
          </cell>
        </row>
        <row r="433">
          <cell r="A433" t="str">
            <v>KEYSTONE</v>
          </cell>
          <cell r="B433">
            <v>622</v>
          </cell>
        </row>
        <row r="434">
          <cell r="A434" t="str">
            <v>KIMBALLTON</v>
          </cell>
          <cell r="B434">
            <v>322</v>
          </cell>
        </row>
        <row r="435">
          <cell r="A435" t="str">
            <v>KINGSLEY</v>
          </cell>
          <cell r="B435">
            <v>1411</v>
          </cell>
        </row>
        <row r="436">
          <cell r="A436" t="str">
            <v>KINROSS</v>
          </cell>
          <cell r="B436">
            <v>73</v>
          </cell>
        </row>
        <row r="437">
          <cell r="A437" t="str">
            <v>KIRKMAN</v>
          </cell>
          <cell r="B437">
            <v>64</v>
          </cell>
        </row>
        <row r="438">
          <cell r="A438" t="str">
            <v>KIRKVILLE</v>
          </cell>
          <cell r="B438">
            <v>167</v>
          </cell>
        </row>
        <row r="439">
          <cell r="A439" t="str">
            <v>KIRON</v>
          </cell>
          <cell r="B439">
            <v>279</v>
          </cell>
        </row>
        <row r="440">
          <cell r="A440" t="str">
            <v>KLEMME</v>
          </cell>
          <cell r="B440">
            <v>507</v>
          </cell>
        </row>
        <row r="441">
          <cell r="A441" t="str">
            <v>KNIERIM</v>
          </cell>
          <cell r="B441">
            <v>60</v>
          </cell>
        </row>
        <row r="442">
          <cell r="A442" t="str">
            <v>KNOXVILLE</v>
          </cell>
          <cell r="B442">
            <v>7313</v>
          </cell>
        </row>
        <row r="443">
          <cell r="A443" t="str">
            <v>LA MOTTE</v>
          </cell>
          <cell r="B443">
            <v>260</v>
          </cell>
        </row>
        <row r="444">
          <cell r="A444" t="str">
            <v>LA PORTE CITY</v>
          </cell>
          <cell r="B444">
            <v>2285</v>
          </cell>
        </row>
        <row r="445">
          <cell r="A445" t="str">
            <v>LACONA</v>
          </cell>
          <cell r="B445">
            <v>361</v>
          </cell>
        </row>
        <row r="446">
          <cell r="A446" t="str">
            <v>LADORA</v>
          </cell>
          <cell r="B446">
            <v>283</v>
          </cell>
        </row>
        <row r="447">
          <cell r="A447" t="str">
            <v>LAKE CITY</v>
          </cell>
          <cell r="B447">
            <v>1727</v>
          </cell>
        </row>
        <row r="448">
          <cell r="A448" t="str">
            <v>LAKE MILLS</v>
          </cell>
          <cell r="B448">
            <v>2100</v>
          </cell>
        </row>
        <row r="449">
          <cell r="A449" t="str">
            <v>LAKE PARK</v>
          </cell>
          <cell r="B449">
            <v>1105</v>
          </cell>
        </row>
        <row r="450">
          <cell r="A450" t="str">
            <v>LAKE VIEW</v>
          </cell>
          <cell r="B450">
            <v>1142</v>
          </cell>
        </row>
        <row r="451">
          <cell r="A451" t="str">
            <v>LAKESIDE</v>
          </cell>
          <cell r="B451">
            <v>596</v>
          </cell>
        </row>
        <row r="452">
          <cell r="A452" t="str">
            <v>LAKOTA</v>
          </cell>
          <cell r="B452">
            <v>255</v>
          </cell>
        </row>
        <row r="453">
          <cell r="A453" t="str">
            <v>LAMBS GROVE</v>
          </cell>
          <cell r="B453">
            <v>172</v>
          </cell>
        </row>
        <row r="454">
          <cell r="A454" t="str">
            <v>LAMONI</v>
          </cell>
          <cell r="B454">
            <v>2324</v>
          </cell>
        </row>
        <row r="455">
          <cell r="A455" t="str">
            <v>LAMONT</v>
          </cell>
          <cell r="B455">
            <v>461</v>
          </cell>
        </row>
        <row r="456">
          <cell r="A456" t="str">
            <v>LANESBORO</v>
          </cell>
          <cell r="B456">
            <v>121</v>
          </cell>
        </row>
        <row r="457">
          <cell r="A457" t="str">
            <v>LANSING</v>
          </cell>
          <cell r="B457">
            <v>999</v>
          </cell>
        </row>
        <row r="458">
          <cell r="A458" t="str">
            <v>LARCHWOOD</v>
          </cell>
          <cell r="B458">
            <v>866</v>
          </cell>
        </row>
        <row r="459">
          <cell r="A459" t="str">
            <v>LARRABEE</v>
          </cell>
          <cell r="B459">
            <v>132</v>
          </cell>
        </row>
        <row r="460">
          <cell r="A460" t="str">
            <v>LATIMER</v>
          </cell>
          <cell r="B460">
            <v>507</v>
          </cell>
        </row>
        <row r="461">
          <cell r="A461" t="str">
            <v>LAUREL</v>
          </cell>
          <cell r="B461">
            <v>239</v>
          </cell>
        </row>
        <row r="462">
          <cell r="A462" t="str">
            <v>LAURENS</v>
          </cell>
          <cell r="B462">
            <v>1258</v>
          </cell>
        </row>
        <row r="463">
          <cell r="A463" t="str">
            <v>LAWLER</v>
          </cell>
          <cell r="B463">
            <v>439</v>
          </cell>
        </row>
        <row r="464">
          <cell r="A464" t="str">
            <v>LAWTON</v>
          </cell>
          <cell r="B464">
            <v>908</v>
          </cell>
        </row>
        <row r="465">
          <cell r="A465" t="str">
            <v>LE CLAIRE</v>
          </cell>
          <cell r="B465">
            <v>3765</v>
          </cell>
        </row>
        <row r="466">
          <cell r="A466" t="str">
            <v>LE MARS</v>
          </cell>
          <cell r="B466">
            <v>9826</v>
          </cell>
        </row>
        <row r="467">
          <cell r="A467" t="str">
            <v>LE ROY</v>
          </cell>
          <cell r="B467">
            <v>15</v>
          </cell>
        </row>
        <row r="468">
          <cell r="A468" t="str">
            <v>LEDYARD</v>
          </cell>
          <cell r="B468">
            <v>130</v>
          </cell>
        </row>
        <row r="469">
          <cell r="A469" t="str">
            <v>LEGRAND</v>
          </cell>
          <cell r="B469">
            <v>938</v>
          </cell>
        </row>
        <row r="470">
          <cell r="A470" t="str">
            <v>LEHIGH</v>
          </cell>
          <cell r="B470">
            <v>416</v>
          </cell>
        </row>
        <row r="471">
          <cell r="A471" t="str">
            <v>LEIGHTON</v>
          </cell>
          <cell r="B471">
            <v>162</v>
          </cell>
        </row>
        <row r="472">
          <cell r="A472" t="str">
            <v>LELAND</v>
          </cell>
          <cell r="B472">
            <v>289</v>
          </cell>
        </row>
        <row r="473">
          <cell r="A473" t="str">
            <v>LENOX</v>
          </cell>
          <cell r="B473">
            <v>1407</v>
          </cell>
        </row>
        <row r="474">
          <cell r="A474" t="str">
            <v>LEON</v>
          </cell>
          <cell r="B474">
            <v>1977</v>
          </cell>
        </row>
        <row r="475">
          <cell r="A475" t="str">
            <v>LESTER</v>
          </cell>
          <cell r="B475">
            <v>294</v>
          </cell>
        </row>
        <row r="476">
          <cell r="A476" t="str">
            <v>LETTS</v>
          </cell>
          <cell r="B476">
            <v>384</v>
          </cell>
        </row>
        <row r="477">
          <cell r="A477" t="str">
            <v>LEWIS</v>
          </cell>
          <cell r="B477">
            <v>433</v>
          </cell>
        </row>
        <row r="478">
          <cell r="A478" t="str">
            <v>LIBERTYVILLE</v>
          </cell>
          <cell r="B478">
            <v>315</v>
          </cell>
        </row>
        <row r="479">
          <cell r="A479" t="str">
            <v>LIDDERDALE</v>
          </cell>
          <cell r="B479">
            <v>180</v>
          </cell>
        </row>
        <row r="480">
          <cell r="A480" t="str">
            <v>LIME SPRINGS</v>
          </cell>
          <cell r="B480">
            <v>505</v>
          </cell>
        </row>
        <row r="481">
          <cell r="A481" t="str">
            <v>LINCOLN</v>
          </cell>
          <cell r="B481">
            <v>162</v>
          </cell>
        </row>
        <row r="482">
          <cell r="A482" t="str">
            <v>LINDEN</v>
          </cell>
          <cell r="B482">
            <v>199</v>
          </cell>
        </row>
        <row r="483">
          <cell r="A483" t="str">
            <v>LINEVILLE</v>
          </cell>
          <cell r="B483">
            <v>217</v>
          </cell>
        </row>
        <row r="484">
          <cell r="A484" t="str">
            <v>LINN GROVE</v>
          </cell>
          <cell r="B484">
            <v>154</v>
          </cell>
        </row>
        <row r="485">
          <cell r="A485" t="str">
            <v>LISBON</v>
          </cell>
          <cell r="B485">
            <v>2152</v>
          </cell>
        </row>
        <row r="486">
          <cell r="A486" t="str">
            <v>LISCOMB</v>
          </cell>
          <cell r="B486">
            <v>301</v>
          </cell>
        </row>
        <row r="487">
          <cell r="A487" t="str">
            <v>LITTLE ROCK</v>
          </cell>
          <cell r="B487">
            <v>459</v>
          </cell>
        </row>
        <row r="488">
          <cell r="A488" t="str">
            <v>LITTLE SIOUX</v>
          </cell>
          <cell r="B488">
            <v>170</v>
          </cell>
        </row>
        <row r="489">
          <cell r="A489" t="str">
            <v>LIVERMORE</v>
          </cell>
          <cell r="B489">
            <v>384</v>
          </cell>
        </row>
        <row r="490">
          <cell r="A490" t="str">
            <v>LOCKRIDGE</v>
          </cell>
          <cell r="B490">
            <v>268</v>
          </cell>
        </row>
        <row r="491">
          <cell r="A491" t="str">
            <v>LOGAN</v>
          </cell>
          <cell r="B491">
            <v>1534</v>
          </cell>
        </row>
        <row r="492">
          <cell r="A492" t="str">
            <v>LOHRVILLE</v>
          </cell>
          <cell r="B492">
            <v>368</v>
          </cell>
        </row>
        <row r="493">
          <cell r="A493" t="str">
            <v>LONE ROCK</v>
          </cell>
          <cell r="B493">
            <v>146</v>
          </cell>
        </row>
        <row r="494">
          <cell r="A494" t="str">
            <v>LONE TREE</v>
          </cell>
          <cell r="B494">
            <v>1300</v>
          </cell>
        </row>
        <row r="495">
          <cell r="A495" t="str">
            <v>LONG GROVE</v>
          </cell>
          <cell r="B495">
            <v>808</v>
          </cell>
        </row>
        <row r="496">
          <cell r="A496" t="str">
            <v>LORIMOR</v>
          </cell>
          <cell r="B496">
            <v>360</v>
          </cell>
        </row>
        <row r="497">
          <cell r="A497" t="str">
            <v>LOST NATION</v>
          </cell>
          <cell r="B497">
            <v>446</v>
          </cell>
        </row>
        <row r="498">
          <cell r="A498" t="str">
            <v>LOVILIA</v>
          </cell>
          <cell r="B498">
            <v>538</v>
          </cell>
        </row>
        <row r="499">
          <cell r="A499" t="str">
            <v>LOW MOOR</v>
          </cell>
          <cell r="B499">
            <v>288</v>
          </cell>
        </row>
        <row r="500">
          <cell r="A500" t="str">
            <v>LOWDEN</v>
          </cell>
          <cell r="B500">
            <v>789</v>
          </cell>
        </row>
        <row r="501">
          <cell r="A501" t="str">
            <v>LUANA</v>
          </cell>
          <cell r="B501">
            <v>269</v>
          </cell>
        </row>
        <row r="502">
          <cell r="A502" t="str">
            <v>LUCAS</v>
          </cell>
          <cell r="B502">
            <v>216</v>
          </cell>
        </row>
        <row r="503">
          <cell r="A503" t="str">
            <v>LUTHER</v>
          </cell>
          <cell r="B503">
            <v>122</v>
          </cell>
        </row>
        <row r="504">
          <cell r="A504" t="str">
            <v>LUVERNE</v>
          </cell>
          <cell r="B504">
            <v>261</v>
          </cell>
        </row>
        <row r="505">
          <cell r="A505" t="str">
            <v>LUXEMBURG</v>
          </cell>
          <cell r="B505">
            <v>240</v>
          </cell>
        </row>
        <row r="506">
          <cell r="A506" t="str">
            <v>LUZERNE</v>
          </cell>
          <cell r="B506">
            <v>96</v>
          </cell>
        </row>
        <row r="507">
          <cell r="A507" t="str">
            <v>LYNNVILLE</v>
          </cell>
          <cell r="B507">
            <v>379</v>
          </cell>
        </row>
        <row r="508">
          <cell r="A508" t="str">
            <v>LYTTON</v>
          </cell>
          <cell r="B508">
            <v>315</v>
          </cell>
        </row>
        <row r="509">
          <cell r="A509" t="str">
            <v>MACEDONIA</v>
          </cell>
          <cell r="B509">
            <v>246</v>
          </cell>
        </row>
        <row r="510">
          <cell r="A510" t="str">
            <v>MACKSBURG</v>
          </cell>
          <cell r="B510">
            <v>113</v>
          </cell>
        </row>
        <row r="511">
          <cell r="A511" t="str">
            <v>MADRID</v>
          </cell>
          <cell r="B511">
            <v>2543</v>
          </cell>
        </row>
        <row r="512">
          <cell r="A512" t="str">
            <v>MAGNOLIA</v>
          </cell>
          <cell r="B512">
            <v>183</v>
          </cell>
        </row>
        <row r="513">
          <cell r="A513" t="str">
            <v>MAHARISHI VEDIC CITY</v>
          </cell>
          <cell r="B513" t="e">
            <v>#N/A</v>
          </cell>
        </row>
        <row r="514">
          <cell r="A514" t="str">
            <v>MALCOM</v>
          </cell>
          <cell r="B514">
            <v>287</v>
          </cell>
        </row>
        <row r="515">
          <cell r="A515" t="str">
            <v>MALLARD</v>
          </cell>
          <cell r="B515">
            <v>274</v>
          </cell>
        </row>
        <row r="516">
          <cell r="A516" t="str">
            <v>MALOY</v>
          </cell>
          <cell r="B516">
            <v>29</v>
          </cell>
        </row>
        <row r="517">
          <cell r="A517" t="str">
            <v>MALVERN</v>
          </cell>
          <cell r="B517">
            <v>1142</v>
          </cell>
        </row>
        <row r="518">
          <cell r="A518" t="str">
            <v>MANCHESTER</v>
          </cell>
          <cell r="B518">
            <v>5179</v>
          </cell>
        </row>
        <row r="519">
          <cell r="A519" t="str">
            <v>MANILLA</v>
          </cell>
          <cell r="B519">
            <v>776</v>
          </cell>
        </row>
        <row r="520">
          <cell r="A520" t="str">
            <v>MANLY</v>
          </cell>
          <cell r="B520">
            <v>1323</v>
          </cell>
        </row>
        <row r="521">
          <cell r="A521" t="str">
            <v>MANNING</v>
          </cell>
          <cell r="B521">
            <v>1500</v>
          </cell>
        </row>
        <row r="522">
          <cell r="A522" t="str">
            <v>MANSON</v>
          </cell>
          <cell r="B522">
            <v>1690</v>
          </cell>
        </row>
        <row r="523">
          <cell r="A523" t="str">
            <v>MAPLETON</v>
          </cell>
          <cell r="B523">
            <v>1224</v>
          </cell>
        </row>
        <row r="524">
          <cell r="A524" t="str">
            <v>MAQUOKETA</v>
          </cell>
          <cell r="B524">
            <v>6141</v>
          </cell>
        </row>
        <row r="525">
          <cell r="A525" t="str">
            <v>MARATHON</v>
          </cell>
          <cell r="B525">
            <v>237</v>
          </cell>
        </row>
        <row r="526">
          <cell r="A526" t="str">
            <v>MARBLE ROCK</v>
          </cell>
          <cell r="B526">
            <v>307</v>
          </cell>
        </row>
        <row r="527">
          <cell r="A527" t="str">
            <v>MARCUS</v>
          </cell>
          <cell r="B527">
            <v>1117</v>
          </cell>
        </row>
        <row r="528">
          <cell r="A528" t="str">
            <v>MARENGO</v>
          </cell>
          <cell r="B528">
            <v>2528</v>
          </cell>
        </row>
        <row r="529">
          <cell r="A529" t="str">
            <v>MARION</v>
          </cell>
          <cell r="B529">
            <v>34768</v>
          </cell>
        </row>
        <row r="530">
          <cell r="A530" t="str">
            <v>MARNE</v>
          </cell>
          <cell r="B530">
            <v>120</v>
          </cell>
        </row>
        <row r="531">
          <cell r="A531" t="str">
            <v>MARQUETTE</v>
          </cell>
          <cell r="B531">
            <v>375</v>
          </cell>
        </row>
        <row r="532">
          <cell r="A532" t="str">
            <v>MARSHALLTOWN</v>
          </cell>
          <cell r="B532">
            <v>27552</v>
          </cell>
        </row>
        <row r="533">
          <cell r="A533" t="str">
            <v>MARTELLE</v>
          </cell>
          <cell r="B533">
            <v>255</v>
          </cell>
        </row>
        <row r="534">
          <cell r="A534" t="str">
            <v>MARTENSDALE</v>
          </cell>
          <cell r="B534">
            <v>465</v>
          </cell>
        </row>
        <row r="535">
          <cell r="A535" t="str">
            <v>MARTINSBURG</v>
          </cell>
          <cell r="B535">
            <v>112</v>
          </cell>
        </row>
        <row r="536">
          <cell r="A536" t="str">
            <v>MARYSVILLE</v>
          </cell>
          <cell r="B536">
            <v>66</v>
          </cell>
        </row>
        <row r="537">
          <cell r="A537" t="str">
            <v>MASON CITY</v>
          </cell>
          <cell r="B537">
            <v>28079</v>
          </cell>
        </row>
        <row r="538">
          <cell r="A538" t="str">
            <v>MASONVILLE</v>
          </cell>
          <cell r="B538">
            <v>127</v>
          </cell>
        </row>
        <row r="539">
          <cell r="A539" t="str">
            <v>MASSENA</v>
          </cell>
          <cell r="B539">
            <v>133</v>
          </cell>
        </row>
        <row r="540">
          <cell r="A540" t="str">
            <v>MATLOCK</v>
          </cell>
          <cell r="B540">
            <v>87</v>
          </cell>
        </row>
        <row r="541">
          <cell r="A541" t="str">
            <v>MAURICE</v>
          </cell>
          <cell r="B541">
            <v>275</v>
          </cell>
        </row>
        <row r="542">
          <cell r="A542" t="str">
            <v>MAXWELL</v>
          </cell>
          <cell r="B542">
            <v>920</v>
          </cell>
        </row>
        <row r="543">
          <cell r="A543" t="str">
            <v>MAYNARD</v>
          </cell>
          <cell r="B543">
            <v>518</v>
          </cell>
        </row>
        <row r="544">
          <cell r="A544" t="str">
            <v>MAYSVILLE</v>
          </cell>
          <cell r="B544">
            <v>176</v>
          </cell>
        </row>
        <row r="545">
          <cell r="A545" t="str">
            <v>MCCALLSBURG</v>
          </cell>
          <cell r="B545">
            <v>333</v>
          </cell>
        </row>
        <row r="546">
          <cell r="A546" t="str">
            <v>MCCAUSLAND</v>
          </cell>
          <cell r="B546">
            <v>291</v>
          </cell>
        </row>
        <row r="547">
          <cell r="A547" t="str">
            <v>MCCLELLAND</v>
          </cell>
          <cell r="B547">
            <v>151</v>
          </cell>
        </row>
        <row r="548">
          <cell r="A548" t="str">
            <v>MCGREGOR</v>
          </cell>
          <cell r="B548">
            <v>871</v>
          </cell>
        </row>
        <row r="549">
          <cell r="A549" t="str">
            <v>MCINTIRE</v>
          </cell>
          <cell r="B549">
            <v>122</v>
          </cell>
        </row>
        <row r="550">
          <cell r="A550" t="str">
            <v>MECHANICSVILLE</v>
          </cell>
          <cell r="B550">
            <v>1146</v>
          </cell>
        </row>
        <row r="551">
          <cell r="A551" t="str">
            <v>MEDIAPOLIS</v>
          </cell>
          <cell r="B551">
            <v>1560</v>
          </cell>
        </row>
        <row r="552">
          <cell r="A552" t="str">
            <v>MELBOURNE</v>
          </cell>
          <cell r="B552">
            <v>830</v>
          </cell>
        </row>
        <row r="553">
          <cell r="A553" t="str">
            <v>MELCHER-DALLAS</v>
          </cell>
          <cell r="B553">
            <v>1288</v>
          </cell>
        </row>
        <row r="554">
          <cell r="A554" t="str">
            <v>MELROSE</v>
          </cell>
          <cell r="B554">
            <v>112</v>
          </cell>
        </row>
        <row r="555">
          <cell r="A555" t="str">
            <v>MELVIN</v>
          </cell>
          <cell r="B555">
            <v>214</v>
          </cell>
        </row>
        <row r="556">
          <cell r="A556" t="str">
            <v>MENLO</v>
          </cell>
          <cell r="B556">
            <v>353</v>
          </cell>
        </row>
        <row r="557">
          <cell r="A557" t="str">
            <v>MERIDEN</v>
          </cell>
          <cell r="B557">
            <v>159</v>
          </cell>
        </row>
        <row r="558">
          <cell r="A558" t="str">
            <v>MERRILL</v>
          </cell>
          <cell r="B558">
            <v>755</v>
          </cell>
        </row>
        <row r="559">
          <cell r="A559" t="str">
            <v>MESERVEY</v>
          </cell>
          <cell r="B559">
            <v>256</v>
          </cell>
        </row>
        <row r="560">
          <cell r="A560" t="str">
            <v>MIDDLETOWN</v>
          </cell>
          <cell r="B560">
            <v>318</v>
          </cell>
        </row>
        <row r="561">
          <cell r="A561" t="str">
            <v>MILES</v>
          </cell>
          <cell r="B561">
            <v>445</v>
          </cell>
        </row>
        <row r="562">
          <cell r="A562" t="str">
            <v>MILFORD</v>
          </cell>
          <cell r="B562">
            <v>2898</v>
          </cell>
        </row>
        <row r="563">
          <cell r="A563" t="str">
            <v>MILLERSBURG</v>
          </cell>
          <cell r="B563">
            <v>159</v>
          </cell>
        </row>
        <row r="564">
          <cell r="A564" t="str">
            <v>MILLERTON</v>
          </cell>
          <cell r="B564">
            <v>45</v>
          </cell>
        </row>
        <row r="565">
          <cell r="A565" t="str">
            <v>MILLVILLE</v>
          </cell>
          <cell r="B565">
            <v>30</v>
          </cell>
        </row>
        <row r="566">
          <cell r="A566" t="str">
            <v>MILO</v>
          </cell>
          <cell r="B566">
            <v>775</v>
          </cell>
        </row>
        <row r="567">
          <cell r="A567" t="str">
            <v>MILTON</v>
          </cell>
          <cell r="B567">
            <v>443</v>
          </cell>
        </row>
        <row r="568">
          <cell r="A568" t="str">
            <v>MINBURN</v>
          </cell>
          <cell r="B568">
            <v>365</v>
          </cell>
        </row>
        <row r="569">
          <cell r="A569" t="str">
            <v>MINDEN</v>
          </cell>
          <cell r="B569">
            <v>599</v>
          </cell>
        </row>
        <row r="570">
          <cell r="A570" t="str">
            <v>MINGO</v>
          </cell>
          <cell r="B570">
            <v>302</v>
          </cell>
        </row>
        <row r="571">
          <cell r="A571" t="str">
            <v>MISSOURI VALLEY</v>
          </cell>
          <cell r="B571">
            <v>2838</v>
          </cell>
        </row>
        <row r="572">
          <cell r="A572" t="str">
            <v>MITCHELL</v>
          </cell>
          <cell r="B572">
            <v>138</v>
          </cell>
        </row>
        <row r="573">
          <cell r="A573" t="str">
            <v>MITCHELLVILLE</v>
          </cell>
          <cell r="B573">
            <v>2254</v>
          </cell>
        </row>
        <row r="574">
          <cell r="A574" t="str">
            <v>MODALE</v>
          </cell>
          <cell r="B574">
            <v>283</v>
          </cell>
        </row>
        <row r="575">
          <cell r="A575" t="str">
            <v>MONDAMIN</v>
          </cell>
          <cell r="B575">
            <v>402</v>
          </cell>
        </row>
        <row r="576">
          <cell r="A576" t="str">
            <v>MONMOUTH</v>
          </cell>
          <cell r="B576">
            <v>153</v>
          </cell>
        </row>
        <row r="577">
          <cell r="A577" t="str">
            <v>MONONA</v>
          </cell>
          <cell r="B577">
            <v>1549</v>
          </cell>
        </row>
        <row r="578">
          <cell r="A578" t="str">
            <v>MONROE</v>
          </cell>
          <cell r="B578">
            <v>1830</v>
          </cell>
        </row>
        <row r="579">
          <cell r="A579" t="str">
            <v>MONTEZUMA</v>
          </cell>
          <cell r="B579">
            <v>1462</v>
          </cell>
        </row>
        <row r="580">
          <cell r="A580" t="str">
            <v>MONTICELLO</v>
          </cell>
          <cell r="B580">
            <v>3796</v>
          </cell>
        </row>
        <row r="581">
          <cell r="A581" t="str">
            <v>MONTOUR</v>
          </cell>
          <cell r="B581">
            <v>249</v>
          </cell>
        </row>
        <row r="582">
          <cell r="A582" t="str">
            <v>MONTROSE</v>
          </cell>
          <cell r="B582">
            <v>898</v>
          </cell>
        </row>
        <row r="583">
          <cell r="A583" t="str">
            <v>MOORHEAD</v>
          </cell>
          <cell r="B583">
            <v>226</v>
          </cell>
        </row>
        <row r="584">
          <cell r="A584" t="str">
            <v>MOORLAND</v>
          </cell>
          <cell r="B584">
            <v>169</v>
          </cell>
        </row>
        <row r="585">
          <cell r="A585" t="str">
            <v>MORAVIA</v>
          </cell>
          <cell r="B585">
            <v>665</v>
          </cell>
        </row>
        <row r="586">
          <cell r="A586" t="str">
            <v>MORLEY</v>
          </cell>
          <cell r="B586">
            <v>115</v>
          </cell>
        </row>
        <row r="587">
          <cell r="A587" t="str">
            <v>MORNING SUN</v>
          </cell>
          <cell r="B587">
            <v>836</v>
          </cell>
        </row>
        <row r="588">
          <cell r="A588" t="str">
            <v>MORRISON</v>
          </cell>
          <cell r="B588">
            <v>94</v>
          </cell>
        </row>
        <row r="589">
          <cell r="A589" t="str">
            <v>MOULTON</v>
          </cell>
          <cell r="B589">
            <v>605</v>
          </cell>
        </row>
        <row r="590">
          <cell r="A590" t="str">
            <v>MOUNT AUBURN</v>
          </cell>
          <cell r="B590">
            <v>150</v>
          </cell>
        </row>
        <row r="591">
          <cell r="A591" t="str">
            <v>MOUNT AYR</v>
          </cell>
          <cell r="B591">
            <v>1691</v>
          </cell>
        </row>
        <row r="592">
          <cell r="A592" t="str">
            <v>MOUNT PLEASANT</v>
          </cell>
          <cell r="B592">
            <v>8668</v>
          </cell>
        </row>
        <row r="593">
          <cell r="A593" t="str">
            <v>MOUNT STERLING</v>
          </cell>
          <cell r="B593">
            <v>36</v>
          </cell>
        </row>
        <row r="594">
          <cell r="A594" t="str">
            <v>MOUNT UNION</v>
          </cell>
          <cell r="B594">
            <v>107</v>
          </cell>
        </row>
        <row r="595">
          <cell r="A595" t="str">
            <v>MOUNT VERNON</v>
          </cell>
          <cell r="B595">
            <v>4506</v>
          </cell>
        </row>
        <row r="596">
          <cell r="A596" t="str">
            <v>MOVILLE</v>
          </cell>
          <cell r="B596">
            <v>1618</v>
          </cell>
        </row>
        <row r="597">
          <cell r="A597" t="str">
            <v>MURRAY</v>
          </cell>
          <cell r="B597">
            <v>756</v>
          </cell>
        </row>
        <row r="598">
          <cell r="A598" t="str">
            <v>MUSCATINE</v>
          </cell>
          <cell r="B598">
            <v>22886</v>
          </cell>
        </row>
        <row r="599">
          <cell r="A599" t="str">
            <v>MYSTIC</v>
          </cell>
          <cell r="B599">
            <v>425</v>
          </cell>
        </row>
        <row r="600">
          <cell r="A600" t="str">
            <v>NASHUA</v>
          </cell>
          <cell r="B600">
            <v>1663</v>
          </cell>
        </row>
        <row r="601">
          <cell r="A601" t="str">
            <v>NEMAHA</v>
          </cell>
          <cell r="B601">
            <v>85</v>
          </cell>
        </row>
        <row r="602">
          <cell r="A602" t="str">
            <v>NEOLA</v>
          </cell>
          <cell r="B602">
            <v>842</v>
          </cell>
        </row>
        <row r="603">
          <cell r="A603" t="str">
            <v>NEVADA</v>
          </cell>
          <cell r="B603">
            <v>6798</v>
          </cell>
        </row>
        <row r="604">
          <cell r="A604" t="str">
            <v>NEW ALBIN</v>
          </cell>
          <cell r="B604">
            <v>522</v>
          </cell>
        </row>
        <row r="605">
          <cell r="A605" t="str">
            <v>NEW HAMPTON</v>
          </cell>
          <cell r="B605">
            <v>3571</v>
          </cell>
        </row>
        <row r="606">
          <cell r="A606" t="str">
            <v>NEW HARTFORD</v>
          </cell>
          <cell r="B606">
            <v>516</v>
          </cell>
        </row>
        <row r="607">
          <cell r="A607" t="str">
            <v>NEW LIBERTY</v>
          </cell>
          <cell r="B607">
            <v>137</v>
          </cell>
        </row>
        <row r="608">
          <cell r="A608" t="str">
            <v>NEW LONDON</v>
          </cell>
          <cell r="B608">
            <v>1897</v>
          </cell>
        </row>
        <row r="609">
          <cell r="A609" t="str">
            <v>NEW MARKET</v>
          </cell>
          <cell r="B609">
            <v>415</v>
          </cell>
        </row>
        <row r="610">
          <cell r="A610" t="str">
            <v>NEW PROVIDENCE</v>
          </cell>
          <cell r="B610">
            <v>228</v>
          </cell>
        </row>
        <row r="611">
          <cell r="A611" t="str">
            <v>NEW SHARON</v>
          </cell>
          <cell r="B611">
            <v>1293</v>
          </cell>
        </row>
        <row r="612">
          <cell r="A612" t="str">
            <v>NEW VIENNA</v>
          </cell>
          <cell r="B612">
            <v>407</v>
          </cell>
        </row>
        <row r="613">
          <cell r="A613" t="str">
            <v>NEW VIRGINIA</v>
          </cell>
          <cell r="B613">
            <v>489</v>
          </cell>
        </row>
        <row r="614">
          <cell r="A614" t="str">
            <v>NEWELL</v>
          </cell>
          <cell r="B614">
            <v>876</v>
          </cell>
        </row>
        <row r="615">
          <cell r="A615" t="str">
            <v>NEWHALL</v>
          </cell>
          <cell r="B615">
            <v>875</v>
          </cell>
        </row>
        <row r="616">
          <cell r="A616" t="str">
            <v>NEWTON</v>
          </cell>
          <cell r="B616">
            <v>15254</v>
          </cell>
        </row>
        <row r="617">
          <cell r="A617" t="str">
            <v>NICHOLS</v>
          </cell>
          <cell r="B617">
            <v>374</v>
          </cell>
        </row>
        <row r="618">
          <cell r="A618" t="str">
            <v>NODAWAY</v>
          </cell>
          <cell r="B618">
            <v>114</v>
          </cell>
        </row>
        <row r="619">
          <cell r="A619" t="str">
            <v>NORA SPRINGS</v>
          </cell>
          <cell r="B619">
            <v>1431</v>
          </cell>
        </row>
        <row r="620">
          <cell r="A620" t="str">
            <v>NORTH BUENA VISTA</v>
          </cell>
          <cell r="B620">
            <v>121</v>
          </cell>
        </row>
        <row r="621">
          <cell r="A621" t="str">
            <v>NORTH ENGLISH</v>
          </cell>
          <cell r="B621">
            <v>1041</v>
          </cell>
        </row>
        <row r="622">
          <cell r="A622" t="str">
            <v>NORTH LIBERTY</v>
          </cell>
          <cell r="B622">
            <v>13374</v>
          </cell>
        </row>
        <row r="623">
          <cell r="A623" t="str">
            <v>NORTH WASHINGTON</v>
          </cell>
          <cell r="B623">
            <v>117</v>
          </cell>
        </row>
        <row r="624">
          <cell r="A624" t="str">
            <v>NORTHBORO</v>
          </cell>
          <cell r="B624">
            <v>58</v>
          </cell>
        </row>
        <row r="625">
          <cell r="A625" t="str">
            <v>NORTHWOOD</v>
          </cell>
          <cell r="B625">
            <v>1989</v>
          </cell>
        </row>
        <row r="626">
          <cell r="A626" t="str">
            <v>NORWALK</v>
          </cell>
          <cell r="B626">
            <v>8945</v>
          </cell>
        </row>
        <row r="627">
          <cell r="A627" t="str">
            <v>NORWAY</v>
          </cell>
          <cell r="B627">
            <v>545</v>
          </cell>
        </row>
        <row r="628">
          <cell r="A628" t="str">
            <v>NUMA</v>
          </cell>
          <cell r="B628">
            <v>92</v>
          </cell>
        </row>
        <row r="629">
          <cell r="A629" t="str">
            <v>OAKLAND</v>
          </cell>
          <cell r="B629">
            <v>1527</v>
          </cell>
        </row>
        <row r="630">
          <cell r="A630" t="str">
            <v>OAKLAND ACRES</v>
          </cell>
          <cell r="B630">
            <v>156</v>
          </cell>
        </row>
        <row r="631">
          <cell r="A631" t="str">
            <v>OAKVILLE</v>
          </cell>
          <cell r="B631">
            <v>173</v>
          </cell>
        </row>
        <row r="632">
          <cell r="A632" t="str">
            <v>OCHEYEDAN</v>
          </cell>
          <cell r="B632">
            <v>490</v>
          </cell>
        </row>
        <row r="633">
          <cell r="A633" t="str">
            <v>ODEBOLT</v>
          </cell>
          <cell r="B633">
            <v>1013</v>
          </cell>
        </row>
        <row r="634">
          <cell r="A634" t="str">
            <v>OELWEIN</v>
          </cell>
          <cell r="B634">
            <v>6415</v>
          </cell>
        </row>
        <row r="635">
          <cell r="A635" t="str">
            <v>OGDEN</v>
          </cell>
          <cell r="B635">
            <v>2044</v>
          </cell>
        </row>
        <row r="636">
          <cell r="A636" t="str">
            <v>OKOBOJI</v>
          </cell>
          <cell r="B636">
            <v>807</v>
          </cell>
        </row>
        <row r="637">
          <cell r="A637" t="str">
            <v>OLDS</v>
          </cell>
          <cell r="B637">
            <v>229</v>
          </cell>
        </row>
        <row r="638">
          <cell r="A638" t="str">
            <v>OLIN</v>
          </cell>
          <cell r="B638">
            <v>698</v>
          </cell>
        </row>
        <row r="639">
          <cell r="A639" t="str">
            <v>OLLIE</v>
          </cell>
          <cell r="B639">
            <v>215</v>
          </cell>
        </row>
        <row r="640">
          <cell r="A640" t="str">
            <v>ONAWA</v>
          </cell>
          <cell r="B640">
            <v>2998</v>
          </cell>
        </row>
        <row r="641">
          <cell r="A641" t="str">
            <v>ONSLOW</v>
          </cell>
          <cell r="B641">
            <v>197</v>
          </cell>
        </row>
        <row r="642">
          <cell r="A642" t="str">
            <v>ORANGE CITY</v>
          </cell>
          <cell r="B642">
            <v>6004</v>
          </cell>
        </row>
        <row r="643">
          <cell r="A643" t="str">
            <v>ORCHARD</v>
          </cell>
          <cell r="B643">
            <v>71</v>
          </cell>
        </row>
        <row r="644">
          <cell r="A644" t="str">
            <v>ORIENT</v>
          </cell>
          <cell r="B644">
            <v>408</v>
          </cell>
        </row>
        <row r="645">
          <cell r="A645" t="str">
            <v>ORLEANS</v>
          </cell>
          <cell r="B645">
            <v>608</v>
          </cell>
        </row>
        <row r="646">
          <cell r="A646" t="str">
            <v>OSAGE</v>
          </cell>
          <cell r="B646">
            <v>3619</v>
          </cell>
        </row>
        <row r="647">
          <cell r="A647" t="str">
            <v>OSCEOLA</v>
          </cell>
          <cell r="B647">
            <v>4929</v>
          </cell>
        </row>
        <row r="648">
          <cell r="A648" t="str">
            <v>OSKALOOSA</v>
          </cell>
          <cell r="B648">
            <v>11463</v>
          </cell>
        </row>
        <row r="649">
          <cell r="A649" t="str">
            <v>OSSIAN</v>
          </cell>
          <cell r="B649">
            <v>845</v>
          </cell>
        </row>
        <row r="650">
          <cell r="A650" t="str">
            <v>OSTERDOCK</v>
          </cell>
          <cell r="B650">
            <v>59</v>
          </cell>
        </row>
        <row r="651">
          <cell r="A651" t="str">
            <v>OTHO</v>
          </cell>
          <cell r="B651">
            <v>542</v>
          </cell>
        </row>
        <row r="652">
          <cell r="A652" t="str">
            <v>OTO</v>
          </cell>
          <cell r="B652">
            <v>108</v>
          </cell>
        </row>
        <row r="653">
          <cell r="A653" t="str">
            <v>OTTOSEN</v>
          </cell>
          <cell r="B653">
            <v>55</v>
          </cell>
        </row>
        <row r="654">
          <cell r="A654" t="str">
            <v>OTTUMWA</v>
          </cell>
          <cell r="B654">
            <v>25023</v>
          </cell>
        </row>
        <row r="655">
          <cell r="A655" t="str">
            <v>OWASA</v>
          </cell>
          <cell r="B655">
            <v>43</v>
          </cell>
        </row>
        <row r="656">
          <cell r="A656" t="str">
            <v>OXFORD</v>
          </cell>
          <cell r="B656">
            <v>807</v>
          </cell>
        </row>
        <row r="657">
          <cell r="A657" t="str">
            <v>OXFORD JUNCTION</v>
          </cell>
          <cell r="B657">
            <v>496</v>
          </cell>
        </row>
        <row r="658">
          <cell r="A658" t="str">
            <v>OYENS</v>
          </cell>
          <cell r="B658">
            <v>103</v>
          </cell>
        </row>
        <row r="659">
          <cell r="A659" t="str">
            <v>PACIFIC JUNCTION</v>
          </cell>
          <cell r="B659">
            <v>471</v>
          </cell>
        </row>
        <row r="660">
          <cell r="A660" t="str">
            <v>PACKWOOD</v>
          </cell>
          <cell r="B660">
            <v>204</v>
          </cell>
        </row>
        <row r="661">
          <cell r="A661" t="str">
            <v>PALMER</v>
          </cell>
          <cell r="B661">
            <v>214</v>
          </cell>
        </row>
        <row r="662">
          <cell r="A662" t="str">
            <v>PALO</v>
          </cell>
          <cell r="B662">
            <v>1026</v>
          </cell>
        </row>
        <row r="663">
          <cell r="A663" t="str">
            <v>PANAMA</v>
          </cell>
          <cell r="B663">
            <v>221</v>
          </cell>
        </row>
        <row r="664">
          <cell r="A664" t="str">
            <v>PANORA</v>
          </cell>
          <cell r="B664">
            <v>1124</v>
          </cell>
        </row>
        <row r="665">
          <cell r="A665" t="str">
            <v>PANORAMA PARK</v>
          </cell>
          <cell r="B665">
            <v>129</v>
          </cell>
        </row>
        <row r="666">
          <cell r="A666" t="str">
            <v>PARKERSBURG</v>
          </cell>
          <cell r="B666">
            <v>1870</v>
          </cell>
        </row>
        <row r="667">
          <cell r="A667" t="str">
            <v>PARNELL</v>
          </cell>
          <cell r="B667">
            <v>193</v>
          </cell>
        </row>
        <row r="668">
          <cell r="A668" t="str">
            <v>PATON</v>
          </cell>
          <cell r="B668">
            <v>236</v>
          </cell>
        </row>
        <row r="669">
          <cell r="A669" t="str">
            <v>PATTERSON</v>
          </cell>
          <cell r="B669">
            <v>130</v>
          </cell>
        </row>
        <row r="670">
          <cell r="A670" t="str">
            <v>PAULLINA</v>
          </cell>
          <cell r="B670">
            <v>1056</v>
          </cell>
        </row>
        <row r="671">
          <cell r="A671" t="str">
            <v>PELLA</v>
          </cell>
          <cell r="B671">
            <v>10352</v>
          </cell>
        </row>
        <row r="672">
          <cell r="A672" t="str">
            <v>PEOSTA</v>
          </cell>
          <cell r="B672">
            <v>1377</v>
          </cell>
        </row>
        <row r="673">
          <cell r="A673" t="str">
            <v>PERRY</v>
          </cell>
          <cell r="B673">
            <v>7702</v>
          </cell>
        </row>
        <row r="674">
          <cell r="A674" t="str">
            <v>PERSIA</v>
          </cell>
          <cell r="B674">
            <v>319</v>
          </cell>
        </row>
        <row r="675">
          <cell r="A675" t="str">
            <v>PETERSON</v>
          </cell>
          <cell r="B675">
            <v>334</v>
          </cell>
        </row>
        <row r="676">
          <cell r="A676" t="str">
            <v>PIERSON</v>
          </cell>
          <cell r="B676">
            <v>366</v>
          </cell>
        </row>
        <row r="677">
          <cell r="A677" t="str">
            <v>PILOT MOUND</v>
          </cell>
          <cell r="B677">
            <v>173</v>
          </cell>
        </row>
        <row r="678">
          <cell r="A678" t="str">
            <v>PIONEER</v>
          </cell>
          <cell r="B678">
            <v>23</v>
          </cell>
        </row>
        <row r="679">
          <cell r="A679" t="str">
            <v>PISGAH</v>
          </cell>
          <cell r="B679">
            <v>251</v>
          </cell>
        </row>
        <row r="680">
          <cell r="A680" t="str">
            <v>PLAINFIELD</v>
          </cell>
          <cell r="B680">
            <v>436</v>
          </cell>
        </row>
        <row r="681">
          <cell r="A681" t="str">
            <v>PLANO</v>
          </cell>
          <cell r="B681">
            <v>70</v>
          </cell>
        </row>
        <row r="682">
          <cell r="A682" t="str">
            <v>PLEASANT HILL</v>
          </cell>
          <cell r="B682">
            <v>8785</v>
          </cell>
        </row>
        <row r="683">
          <cell r="A683" t="str">
            <v>PLEASANT PLAIN</v>
          </cell>
          <cell r="B683">
            <v>93</v>
          </cell>
        </row>
        <row r="684">
          <cell r="A684" t="str">
            <v>PLEASANTON</v>
          </cell>
          <cell r="B684">
            <v>49</v>
          </cell>
        </row>
        <row r="685">
          <cell r="A685" t="str">
            <v>PLEASANTVILLE</v>
          </cell>
          <cell r="B685">
            <v>1694</v>
          </cell>
        </row>
        <row r="686">
          <cell r="A686" t="str">
            <v>PLOVER</v>
          </cell>
          <cell r="B686">
            <v>95</v>
          </cell>
        </row>
        <row r="687">
          <cell r="A687" t="str">
            <v>PLYMOUTH</v>
          </cell>
          <cell r="B687">
            <v>382</v>
          </cell>
        </row>
        <row r="688">
          <cell r="A688" t="str">
            <v>POCAHONTAS</v>
          </cell>
          <cell r="B688" t="e">
            <v>#N/A</v>
          </cell>
        </row>
        <row r="689">
          <cell r="A689" t="str">
            <v>POLK CITY</v>
          </cell>
          <cell r="B689">
            <v>3418</v>
          </cell>
        </row>
        <row r="690">
          <cell r="A690" t="str">
            <v>POMEROY</v>
          </cell>
          <cell r="B690">
            <v>662</v>
          </cell>
        </row>
        <row r="691">
          <cell r="A691" t="str">
            <v>POPEJOY</v>
          </cell>
          <cell r="B691">
            <v>79</v>
          </cell>
        </row>
        <row r="692">
          <cell r="A692" t="str">
            <v>PORTSMOUTH</v>
          </cell>
          <cell r="B692">
            <v>195</v>
          </cell>
        </row>
        <row r="693">
          <cell r="A693" t="str">
            <v>POSTVILLE</v>
          </cell>
          <cell r="B693">
            <v>2227</v>
          </cell>
        </row>
        <row r="694">
          <cell r="A694" t="str">
            <v>PRAIRIE CITY</v>
          </cell>
          <cell r="B694">
            <v>1680</v>
          </cell>
        </row>
        <row r="695">
          <cell r="A695" t="str">
            <v>PRAIRIEBURG</v>
          </cell>
          <cell r="B695">
            <v>178</v>
          </cell>
        </row>
        <row r="696">
          <cell r="A696" t="str">
            <v>PRESCOTT</v>
          </cell>
          <cell r="B696">
            <v>257</v>
          </cell>
        </row>
        <row r="697">
          <cell r="A697" t="str">
            <v>PRESTON</v>
          </cell>
          <cell r="B697">
            <v>1012</v>
          </cell>
        </row>
        <row r="698">
          <cell r="A698" t="str">
            <v>PRIMGHAR</v>
          </cell>
          <cell r="B698">
            <v>909</v>
          </cell>
        </row>
        <row r="699">
          <cell r="A699" t="str">
            <v>PRINCETON</v>
          </cell>
          <cell r="B699">
            <v>886</v>
          </cell>
        </row>
        <row r="700">
          <cell r="A700" t="str">
            <v>PROMISE CITY</v>
          </cell>
          <cell r="B700">
            <v>111</v>
          </cell>
        </row>
        <row r="701">
          <cell r="A701" t="str">
            <v>PROTIVIN</v>
          </cell>
          <cell r="B701">
            <v>283</v>
          </cell>
        </row>
        <row r="702">
          <cell r="A702" t="str">
            <v>PULASKI</v>
          </cell>
          <cell r="B702">
            <v>260</v>
          </cell>
        </row>
        <row r="703">
          <cell r="A703" t="str">
            <v>QUASQUETON</v>
          </cell>
          <cell r="B703">
            <v>554</v>
          </cell>
        </row>
        <row r="704">
          <cell r="A704" t="str">
            <v>QUIMBY</v>
          </cell>
          <cell r="B704">
            <v>319</v>
          </cell>
        </row>
        <row r="705">
          <cell r="A705" t="str">
            <v>RADCLIFFE</v>
          </cell>
          <cell r="B705">
            <v>545</v>
          </cell>
        </row>
        <row r="706">
          <cell r="A706" t="str">
            <v>RAKE</v>
          </cell>
          <cell r="B706">
            <v>225</v>
          </cell>
        </row>
        <row r="707">
          <cell r="A707" t="str">
            <v>RALSTON</v>
          </cell>
          <cell r="B707">
            <v>79</v>
          </cell>
        </row>
        <row r="708">
          <cell r="A708" t="str">
            <v>RANDALIA</v>
          </cell>
          <cell r="B708">
            <v>68</v>
          </cell>
        </row>
        <row r="709">
          <cell r="A709" t="str">
            <v>RANDALL</v>
          </cell>
          <cell r="B709">
            <v>173</v>
          </cell>
        </row>
        <row r="710">
          <cell r="A710" t="str">
            <v>RANDOLPH</v>
          </cell>
          <cell r="B710">
            <v>168</v>
          </cell>
        </row>
        <row r="711">
          <cell r="A711" t="str">
            <v>RATHBUN</v>
          </cell>
          <cell r="B711">
            <v>89</v>
          </cell>
        </row>
        <row r="712">
          <cell r="A712" t="str">
            <v>RAYMOND</v>
          </cell>
          <cell r="B712">
            <v>788</v>
          </cell>
        </row>
        <row r="713">
          <cell r="A713" t="str">
            <v>READLYN</v>
          </cell>
          <cell r="B713">
            <v>808</v>
          </cell>
        </row>
        <row r="714">
          <cell r="A714" t="str">
            <v>REASNOR</v>
          </cell>
          <cell r="B714">
            <v>152</v>
          </cell>
        </row>
        <row r="715">
          <cell r="A715" t="str">
            <v>RED OAK</v>
          </cell>
          <cell r="B715">
            <v>5742</v>
          </cell>
        </row>
        <row r="716">
          <cell r="A716" t="str">
            <v>REDDING</v>
          </cell>
          <cell r="B716">
            <v>82</v>
          </cell>
        </row>
        <row r="717">
          <cell r="A717" t="str">
            <v>REDFIELD</v>
          </cell>
          <cell r="B717">
            <v>835</v>
          </cell>
        </row>
        <row r="718">
          <cell r="A718" t="str">
            <v>REINBECK</v>
          </cell>
          <cell r="B718">
            <v>1664</v>
          </cell>
        </row>
        <row r="719">
          <cell r="A719" t="str">
            <v>REMBRANDT</v>
          </cell>
          <cell r="B719">
            <v>203</v>
          </cell>
        </row>
        <row r="720">
          <cell r="A720" t="str">
            <v>REMSEN</v>
          </cell>
          <cell r="B720">
            <v>1663</v>
          </cell>
        </row>
        <row r="721">
          <cell r="A721" t="str">
            <v>RENWICK</v>
          </cell>
          <cell r="B721">
            <v>242</v>
          </cell>
        </row>
        <row r="722">
          <cell r="A722" t="str">
            <v>RHODES</v>
          </cell>
          <cell r="B722">
            <v>305</v>
          </cell>
        </row>
        <row r="723">
          <cell r="A723" t="str">
            <v>RICEVILLE</v>
          </cell>
          <cell r="B723">
            <v>785</v>
          </cell>
        </row>
        <row r="724">
          <cell r="A724" t="str">
            <v>RICHLAND</v>
          </cell>
          <cell r="B724">
            <v>584</v>
          </cell>
        </row>
        <row r="725">
          <cell r="A725" t="str">
            <v>RICKARDSVILLE</v>
          </cell>
          <cell r="B725">
            <v>182</v>
          </cell>
        </row>
        <row r="726">
          <cell r="A726" t="str">
            <v>RICKETTS</v>
          </cell>
          <cell r="B726">
            <v>145</v>
          </cell>
        </row>
        <row r="727">
          <cell r="A727" t="str">
            <v>RIDGEWAY</v>
          </cell>
          <cell r="B727">
            <v>315</v>
          </cell>
        </row>
        <row r="728">
          <cell r="A728" t="str">
            <v>RINARD</v>
          </cell>
          <cell r="B728">
            <v>52</v>
          </cell>
        </row>
        <row r="729">
          <cell r="A729" t="str">
            <v>RINGSTED</v>
          </cell>
          <cell r="B729">
            <v>422</v>
          </cell>
        </row>
        <row r="730">
          <cell r="A730" t="str">
            <v>RIPPEY</v>
          </cell>
          <cell r="B730">
            <v>292</v>
          </cell>
        </row>
        <row r="731">
          <cell r="A731" t="str">
            <v>RIVERDALE</v>
          </cell>
          <cell r="B731">
            <v>405</v>
          </cell>
        </row>
        <row r="732">
          <cell r="A732" t="str">
            <v>RIVERSIDE</v>
          </cell>
          <cell r="B732">
            <v>993</v>
          </cell>
        </row>
        <row r="733">
          <cell r="A733" t="str">
            <v>RIVERTON</v>
          </cell>
          <cell r="B733">
            <v>304</v>
          </cell>
        </row>
        <row r="734">
          <cell r="A734" t="str">
            <v>ROBINS</v>
          </cell>
          <cell r="B734">
            <v>3142</v>
          </cell>
        </row>
        <row r="735">
          <cell r="A735" t="str">
            <v>ROCK FALLS</v>
          </cell>
          <cell r="B735">
            <v>155</v>
          </cell>
        </row>
        <row r="736">
          <cell r="A736" t="str">
            <v>ROCK RAPIDS</v>
          </cell>
          <cell r="B736">
            <v>2549</v>
          </cell>
        </row>
        <row r="737">
          <cell r="A737" t="str">
            <v>ROCK VALLEY</v>
          </cell>
          <cell r="B737">
            <v>3354</v>
          </cell>
        </row>
        <row r="738">
          <cell r="A738" t="str">
            <v>ROCKFORD</v>
          </cell>
          <cell r="B738">
            <v>860</v>
          </cell>
        </row>
        <row r="739">
          <cell r="A739" t="str">
            <v>ROCKWELL</v>
          </cell>
          <cell r="B739">
            <v>1039</v>
          </cell>
        </row>
        <row r="740">
          <cell r="A740" t="str">
            <v>ROCKWELL CITY</v>
          </cell>
          <cell r="B740">
            <v>1709</v>
          </cell>
        </row>
        <row r="741">
          <cell r="A741" t="str">
            <v>RODMAN</v>
          </cell>
          <cell r="B741">
            <v>45</v>
          </cell>
        </row>
        <row r="742">
          <cell r="A742" t="str">
            <v>RODNEY</v>
          </cell>
          <cell r="B742">
            <v>60</v>
          </cell>
        </row>
        <row r="743">
          <cell r="A743" t="str">
            <v>ROLAND</v>
          </cell>
          <cell r="B743">
            <v>1284</v>
          </cell>
        </row>
        <row r="744">
          <cell r="A744" t="str">
            <v>ROLFE</v>
          </cell>
          <cell r="B744">
            <v>584</v>
          </cell>
        </row>
        <row r="745">
          <cell r="A745" t="str">
            <v>ROME</v>
          </cell>
          <cell r="B745">
            <v>117</v>
          </cell>
        </row>
        <row r="746">
          <cell r="A746" t="str">
            <v>ROSE HILL</v>
          </cell>
          <cell r="B746">
            <v>168</v>
          </cell>
        </row>
        <row r="747">
          <cell r="A747" t="str">
            <v>ROSSIE</v>
          </cell>
          <cell r="B747">
            <v>70</v>
          </cell>
        </row>
        <row r="748">
          <cell r="A748" t="str">
            <v>ROWAN</v>
          </cell>
          <cell r="B748">
            <v>158</v>
          </cell>
        </row>
        <row r="749">
          <cell r="A749" t="str">
            <v>ROWLEY</v>
          </cell>
          <cell r="B749">
            <v>264</v>
          </cell>
        </row>
        <row r="750">
          <cell r="A750" t="str">
            <v>ROYAL</v>
          </cell>
          <cell r="B750">
            <v>446</v>
          </cell>
        </row>
        <row r="751">
          <cell r="A751" t="str">
            <v>RUDD</v>
          </cell>
          <cell r="B751">
            <v>369</v>
          </cell>
        </row>
        <row r="752">
          <cell r="A752" t="str">
            <v>RUNNELLS</v>
          </cell>
          <cell r="B752">
            <v>507</v>
          </cell>
        </row>
        <row r="753">
          <cell r="A753" t="str">
            <v>RUSSELL</v>
          </cell>
          <cell r="B753">
            <v>554</v>
          </cell>
        </row>
        <row r="754">
          <cell r="A754" t="str">
            <v>RUTHVEN</v>
          </cell>
          <cell r="B754">
            <v>737</v>
          </cell>
        </row>
        <row r="755">
          <cell r="A755" t="str">
            <v>RUTLAND</v>
          </cell>
          <cell r="B755">
            <v>126</v>
          </cell>
        </row>
        <row r="756">
          <cell r="A756" t="str">
            <v>RYAN</v>
          </cell>
          <cell r="B756">
            <v>361</v>
          </cell>
        </row>
        <row r="757">
          <cell r="A757" t="str">
            <v>SABULA</v>
          </cell>
          <cell r="B757">
            <v>576</v>
          </cell>
        </row>
        <row r="758">
          <cell r="A758" t="str">
            <v>SAC CITY</v>
          </cell>
          <cell r="B758">
            <v>2220</v>
          </cell>
        </row>
        <row r="759">
          <cell r="A759" t="str">
            <v>SAGEVILLE</v>
          </cell>
          <cell r="B759">
            <v>122</v>
          </cell>
        </row>
        <row r="760">
          <cell r="A760" t="str">
            <v>SAINT ANTHONY</v>
          </cell>
          <cell r="B760">
            <v>102</v>
          </cell>
        </row>
        <row r="761">
          <cell r="A761" t="str">
            <v>SAINT CHARLES</v>
          </cell>
          <cell r="B761">
            <v>653</v>
          </cell>
        </row>
        <row r="762">
          <cell r="A762" t="str">
            <v>SALEM</v>
          </cell>
          <cell r="B762">
            <v>383</v>
          </cell>
        </row>
        <row r="763">
          <cell r="A763" t="str">
            <v>SALIX</v>
          </cell>
          <cell r="B763">
            <v>363</v>
          </cell>
        </row>
        <row r="764">
          <cell r="A764" t="str">
            <v>SANBORN</v>
          </cell>
          <cell r="B764">
            <v>1404</v>
          </cell>
        </row>
        <row r="765">
          <cell r="A765" t="str">
            <v>SANDYVILLE</v>
          </cell>
          <cell r="B765">
            <v>51</v>
          </cell>
        </row>
        <row r="766">
          <cell r="A766" t="str">
            <v>SCARVILLE</v>
          </cell>
          <cell r="B766">
            <v>72</v>
          </cell>
        </row>
        <row r="767">
          <cell r="A767" t="str">
            <v>SCHALLER</v>
          </cell>
          <cell r="B767">
            <v>772</v>
          </cell>
        </row>
        <row r="768">
          <cell r="A768" t="str">
            <v>SCHLESWIG</v>
          </cell>
          <cell r="B768">
            <v>882</v>
          </cell>
        </row>
        <row r="769">
          <cell r="A769" t="str">
            <v>SCRANTON</v>
          </cell>
          <cell r="B769">
            <v>557</v>
          </cell>
        </row>
        <row r="770">
          <cell r="A770" t="str">
            <v>SEARSBORO</v>
          </cell>
          <cell r="B770">
            <v>148</v>
          </cell>
        </row>
        <row r="771">
          <cell r="A771" t="str">
            <v>SERGEANT BLUFF</v>
          </cell>
          <cell r="B771">
            <v>4227</v>
          </cell>
        </row>
        <row r="772">
          <cell r="A772" t="str">
            <v>SEYMOUR</v>
          </cell>
          <cell r="B772">
            <v>701</v>
          </cell>
        </row>
        <row r="773">
          <cell r="A773" t="str">
            <v>SHAMBAUGH</v>
          </cell>
          <cell r="B773">
            <v>191</v>
          </cell>
        </row>
        <row r="774">
          <cell r="A774" t="str">
            <v>SHANNON CITY</v>
          </cell>
          <cell r="B774">
            <v>71</v>
          </cell>
        </row>
        <row r="775">
          <cell r="A775" t="str">
            <v>SHARPSBURG</v>
          </cell>
          <cell r="B775">
            <v>89</v>
          </cell>
        </row>
        <row r="776">
          <cell r="A776" t="str">
            <v>SHEFFIELD</v>
          </cell>
          <cell r="B776">
            <v>1172</v>
          </cell>
        </row>
        <row r="777">
          <cell r="A777" t="str">
            <v>SHELBY</v>
          </cell>
          <cell r="B777">
            <v>641</v>
          </cell>
        </row>
        <row r="778">
          <cell r="A778" t="str">
            <v>SHELDAHL</v>
          </cell>
          <cell r="B778">
            <v>319</v>
          </cell>
        </row>
        <row r="779">
          <cell r="A779" t="str">
            <v>SHELDON</v>
          </cell>
          <cell r="B779">
            <v>5188</v>
          </cell>
        </row>
        <row r="780">
          <cell r="A780" t="str">
            <v>SHELL ROCK</v>
          </cell>
          <cell r="B780">
            <v>1296</v>
          </cell>
        </row>
        <row r="781">
          <cell r="A781" t="str">
            <v>SHELLSBURG</v>
          </cell>
          <cell r="B781">
            <v>983</v>
          </cell>
        </row>
        <row r="782">
          <cell r="A782" t="str">
            <v>SHENANDOAH</v>
          </cell>
          <cell r="B782">
            <v>5150</v>
          </cell>
        </row>
        <row r="783">
          <cell r="A783" t="str">
            <v>SHERRILL</v>
          </cell>
          <cell r="B783">
            <v>177</v>
          </cell>
        </row>
        <row r="784">
          <cell r="A784" t="str">
            <v>SHUEYVILLE</v>
          </cell>
          <cell r="B784">
            <v>577</v>
          </cell>
        </row>
        <row r="785">
          <cell r="A785" t="str">
            <v>SIBLEY</v>
          </cell>
          <cell r="B785">
            <v>2798</v>
          </cell>
        </row>
        <row r="786">
          <cell r="A786" t="str">
            <v>SIDNEY</v>
          </cell>
          <cell r="B786">
            <v>1138</v>
          </cell>
        </row>
        <row r="787">
          <cell r="A787" t="str">
            <v>SIGOURNEY</v>
          </cell>
          <cell r="B787">
            <v>2059</v>
          </cell>
        </row>
        <row r="788">
          <cell r="A788" t="str">
            <v>SILVER CITY</v>
          </cell>
          <cell r="B788">
            <v>245</v>
          </cell>
        </row>
        <row r="789">
          <cell r="A789" t="str">
            <v>SIOUX CENTER</v>
          </cell>
          <cell r="B789">
            <v>7048</v>
          </cell>
        </row>
        <row r="790">
          <cell r="A790" t="str">
            <v>SIOUX CITY</v>
          </cell>
          <cell r="B790">
            <v>82684</v>
          </cell>
        </row>
        <row r="791">
          <cell r="A791" t="str">
            <v>SIOUX RAPIDS</v>
          </cell>
          <cell r="B791">
            <v>775</v>
          </cell>
        </row>
        <row r="792">
          <cell r="A792" t="str">
            <v>SLATER</v>
          </cell>
          <cell r="B792">
            <v>1489</v>
          </cell>
        </row>
        <row r="793">
          <cell r="A793" t="str">
            <v>SLOAN</v>
          </cell>
          <cell r="B793">
            <v>973</v>
          </cell>
        </row>
        <row r="794">
          <cell r="A794" t="str">
            <v>SMITHLAND</v>
          </cell>
          <cell r="B794">
            <v>224</v>
          </cell>
        </row>
        <row r="795">
          <cell r="A795" t="str">
            <v>SOLDIER</v>
          </cell>
          <cell r="B795">
            <v>174</v>
          </cell>
        </row>
        <row r="796">
          <cell r="A796" t="str">
            <v>SOLON</v>
          </cell>
          <cell r="B796">
            <v>2037</v>
          </cell>
        </row>
        <row r="797">
          <cell r="A797" t="str">
            <v>SOMERS</v>
          </cell>
          <cell r="B797">
            <v>113</v>
          </cell>
        </row>
        <row r="798">
          <cell r="A798" t="str">
            <v>SOUTH ENGLISH</v>
          </cell>
          <cell r="B798">
            <v>212</v>
          </cell>
        </row>
        <row r="799">
          <cell r="A799" t="str">
            <v>SPENCER</v>
          </cell>
          <cell r="B799">
            <v>11233</v>
          </cell>
        </row>
        <row r="800">
          <cell r="A800" t="str">
            <v>SPILLVILLE</v>
          </cell>
          <cell r="B800">
            <v>367</v>
          </cell>
        </row>
        <row r="801">
          <cell r="A801" t="str">
            <v>SPIRIT LAKE</v>
          </cell>
          <cell r="B801">
            <v>4840</v>
          </cell>
        </row>
        <row r="802">
          <cell r="A802" t="str">
            <v>SPRAGUEVILLE</v>
          </cell>
          <cell r="B802">
            <v>81</v>
          </cell>
        </row>
        <row r="803">
          <cell r="A803" t="str">
            <v>SPRING HILL</v>
          </cell>
          <cell r="B803">
            <v>63</v>
          </cell>
        </row>
        <row r="804">
          <cell r="A804" t="str">
            <v>SPRINGBROOK</v>
          </cell>
          <cell r="B804">
            <v>144</v>
          </cell>
        </row>
        <row r="805">
          <cell r="A805" t="str">
            <v>SPRINGVILLE</v>
          </cell>
          <cell r="B805">
            <v>1074</v>
          </cell>
        </row>
        <row r="806">
          <cell r="A806" t="str">
            <v>ST ANSGAR</v>
          </cell>
          <cell r="B806">
            <v>1107</v>
          </cell>
        </row>
        <row r="807">
          <cell r="A807" t="str">
            <v>ST DONATUS</v>
          </cell>
          <cell r="B807">
            <v>135</v>
          </cell>
        </row>
        <row r="808">
          <cell r="A808" t="str">
            <v>ST LUCAS</v>
          </cell>
          <cell r="B808">
            <v>143</v>
          </cell>
        </row>
        <row r="809">
          <cell r="A809" t="str">
            <v>ST MARYS</v>
          </cell>
          <cell r="B809">
            <v>127</v>
          </cell>
        </row>
        <row r="810">
          <cell r="A810" t="str">
            <v>ST OLAF</v>
          </cell>
          <cell r="B810">
            <v>108</v>
          </cell>
        </row>
        <row r="811">
          <cell r="A811" t="str">
            <v>ST PAUL</v>
          </cell>
          <cell r="B811">
            <v>129</v>
          </cell>
        </row>
        <row r="812">
          <cell r="A812" t="str">
            <v>STACYVILLE</v>
          </cell>
          <cell r="B812">
            <v>494</v>
          </cell>
        </row>
        <row r="813">
          <cell r="A813" t="str">
            <v>STANHOPE</v>
          </cell>
          <cell r="B813">
            <v>422</v>
          </cell>
        </row>
        <row r="814">
          <cell r="A814" t="str">
            <v>STANLEY</v>
          </cell>
          <cell r="B814">
            <v>125</v>
          </cell>
        </row>
        <row r="815">
          <cell r="A815" t="str">
            <v>STANTON</v>
          </cell>
          <cell r="B815">
            <v>689</v>
          </cell>
        </row>
        <row r="816">
          <cell r="A816" t="str">
            <v>STANWOOD</v>
          </cell>
          <cell r="B816">
            <v>684</v>
          </cell>
        </row>
        <row r="817">
          <cell r="A817" t="str">
            <v>STATE CENTER</v>
          </cell>
          <cell r="B817">
            <v>1468</v>
          </cell>
        </row>
        <row r="818">
          <cell r="A818" t="str">
            <v>STEAMBOAT ROCK</v>
          </cell>
          <cell r="B818">
            <v>310</v>
          </cell>
        </row>
        <row r="819">
          <cell r="A819" t="str">
            <v>STOCKPORT</v>
          </cell>
          <cell r="B819">
            <v>296</v>
          </cell>
        </row>
        <row r="820">
          <cell r="A820" t="str">
            <v>STOCKTON</v>
          </cell>
          <cell r="B820">
            <v>197</v>
          </cell>
        </row>
        <row r="821">
          <cell r="A821" t="str">
            <v>STORM LAKE</v>
          </cell>
          <cell r="B821">
            <v>10600</v>
          </cell>
        </row>
        <row r="822">
          <cell r="A822" t="str">
            <v>STORY CITY</v>
          </cell>
          <cell r="B822">
            <v>3431</v>
          </cell>
        </row>
        <row r="823">
          <cell r="A823" t="str">
            <v>STOUT</v>
          </cell>
          <cell r="B823">
            <v>224</v>
          </cell>
        </row>
        <row r="824">
          <cell r="A824" t="str">
            <v>STRATFORD</v>
          </cell>
          <cell r="B824">
            <v>743</v>
          </cell>
        </row>
        <row r="825">
          <cell r="A825" t="str">
            <v>STRAWBERRY POINT</v>
          </cell>
          <cell r="B825">
            <v>1279</v>
          </cell>
        </row>
        <row r="826">
          <cell r="A826" t="str">
            <v>STRUBLE</v>
          </cell>
          <cell r="B826">
            <v>78</v>
          </cell>
        </row>
        <row r="827">
          <cell r="A827" t="str">
            <v>STUART</v>
          </cell>
          <cell r="B827">
            <v>1648</v>
          </cell>
        </row>
        <row r="828">
          <cell r="A828" t="str">
            <v>SULLY</v>
          </cell>
          <cell r="B828">
            <v>821</v>
          </cell>
        </row>
        <row r="829">
          <cell r="A829" t="str">
            <v>SUMNER</v>
          </cell>
          <cell r="B829">
            <v>2028</v>
          </cell>
        </row>
        <row r="830">
          <cell r="A830" t="str">
            <v>SUPERIOR</v>
          </cell>
          <cell r="B830">
            <v>130</v>
          </cell>
        </row>
        <row r="831">
          <cell r="A831" t="str">
            <v>SUTHERLAND</v>
          </cell>
          <cell r="B831">
            <v>649</v>
          </cell>
        </row>
        <row r="832">
          <cell r="A832" t="str">
            <v>SWALEDALE</v>
          </cell>
          <cell r="B832">
            <v>165</v>
          </cell>
        </row>
        <row r="833">
          <cell r="A833" t="str">
            <v>SWAN</v>
          </cell>
          <cell r="B833">
            <v>72</v>
          </cell>
        </row>
        <row r="834">
          <cell r="A834" t="str">
            <v>SWEA CITY</v>
          </cell>
          <cell r="B834">
            <v>536</v>
          </cell>
        </row>
        <row r="835">
          <cell r="A835" t="str">
            <v>SWISHER</v>
          </cell>
          <cell r="B835">
            <v>879</v>
          </cell>
        </row>
        <row r="836">
          <cell r="A836" t="str">
            <v>TABOR</v>
          </cell>
          <cell r="B836">
            <v>1040</v>
          </cell>
        </row>
        <row r="837">
          <cell r="A837" t="str">
            <v>TAMA</v>
          </cell>
          <cell r="B837">
            <v>2877</v>
          </cell>
        </row>
        <row r="838">
          <cell r="A838" t="str">
            <v>TEMPLETON</v>
          </cell>
          <cell r="B838">
            <v>362</v>
          </cell>
        </row>
        <row r="839">
          <cell r="A839" t="str">
            <v>TENNANT</v>
          </cell>
        </row>
        <row r="840">
          <cell r="A840" t="str">
            <v>TERRIL</v>
          </cell>
          <cell r="B840">
            <v>367</v>
          </cell>
        </row>
        <row r="841">
          <cell r="A841" t="str">
            <v>THAYER</v>
          </cell>
          <cell r="B841">
            <v>59</v>
          </cell>
        </row>
        <row r="842">
          <cell r="A842" t="str">
            <v>THOMPSON</v>
          </cell>
          <cell r="B842">
            <v>502</v>
          </cell>
        </row>
        <row r="843">
          <cell r="A843" t="str">
            <v>THOR</v>
          </cell>
          <cell r="B843">
            <v>186</v>
          </cell>
        </row>
        <row r="844">
          <cell r="A844" t="str">
            <v>THORNBURG</v>
          </cell>
          <cell r="B844">
            <v>67</v>
          </cell>
        </row>
        <row r="845">
          <cell r="A845" t="str">
            <v>THORNTON</v>
          </cell>
          <cell r="B845">
            <v>422</v>
          </cell>
        </row>
        <row r="846">
          <cell r="A846" t="str">
            <v>THURMAN</v>
          </cell>
          <cell r="B846">
            <v>229</v>
          </cell>
        </row>
        <row r="847">
          <cell r="A847" t="str">
            <v>TIFFIN</v>
          </cell>
          <cell r="B847">
            <v>1947</v>
          </cell>
        </row>
        <row r="848">
          <cell r="A848" t="str">
            <v>TINGLEY</v>
          </cell>
          <cell r="B848">
            <v>184</v>
          </cell>
        </row>
        <row r="849">
          <cell r="A849" t="str">
            <v>TIPTON</v>
          </cell>
          <cell r="B849">
            <v>3221</v>
          </cell>
        </row>
        <row r="850">
          <cell r="A850" t="str">
            <v>TITONKA</v>
          </cell>
          <cell r="B850">
            <v>476</v>
          </cell>
        </row>
        <row r="851">
          <cell r="A851" t="str">
            <v>TOLEDO</v>
          </cell>
          <cell r="B851">
            <v>2341</v>
          </cell>
        </row>
        <row r="852">
          <cell r="A852" t="str">
            <v>TORONTO</v>
          </cell>
          <cell r="B852">
            <v>124</v>
          </cell>
        </row>
        <row r="853">
          <cell r="A853" t="str">
            <v>TRAER</v>
          </cell>
          <cell r="B853">
            <v>1703</v>
          </cell>
        </row>
        <row r="854">
          <cell r="A854" t="str">
            <v>TREYNOR</v>
          </cell>
          <cell r="B854">
            <v>919</v>
          </cell>
        </row>
        <row r="855">
          <cell r="A855" t="str">
            <v>TRIPOLI</v>
          </cell>
          <cell r="B855">
            <v>1313</v>
          </cell>
        </row>
        <row r="856">
          <cell r="A856" t="str">
            <v>TRUESDALE</v>
          </cell>
        </row>
        <row r="857">
          <cell r="A857" t="str">
            <v>TRURO</v>
          </cell>
          <cell r="B857">
            <v>485</v>
          </cell>
        </row>
        <row r="858">
          <cell r="A858" t="str">
            <v>TURIN</v>
          </cell>
          <cell r="B858">
            <v>68</v>
          </cell>
        </row>
        <row r="859">
          <cell r="A859" t="str">
            <v>UDELL</v>
          </cell>
          <cell r="B859">
            <v>47</v>
          </cell>
        </row>
        <row r="860">
          <cell r="A860" t="str">
            <v>UNDERWOOD</v>
          </cell>
          <cell r="B860">
            <v>917</v>
          </cell>
        </row>
        <row r="861">
          <cell r="A861" t="str">
            <v>UNION</v>
          </cell>
          <cell r="B861">
            <v>397</v>
          </cell>
        </row>
        <row r="862">
          <cell r="A862" t="str">
            <v>UNIONVILLE</v>
          </cell>
          <cell r="B862">
            <v>102</v>
          </cell>
        </row>
        <row r="863">
          <cell r="A863" t="str">
            <v>UNIVERSITY HEIGHTS</v>
          </cell>
          <cell r="B863">
            <v>1051</v>
          </cell>
        </row>
        <row r="864">
          <cell r="A864" t="str">
            <v>UNIVERSITY PARK</v>
          </cell>
          <cell r="B864">
            <v>487</v>
          </cell>
        </row>
        <row r="865">
          <cell r="A865" t="str">
            <v>URBANA</v>
          </cell>
          <cell r="B865">
            <v>1458</v>
          </cell>
        </row>
        <row r="866">
          <cell r="A866" t="str">
            <v>URBANDALE</v>
          </cell>
          <cell r="B866">
            <v>39463</v>
          </cell>
        </row>
        <row r="867">
          <cell r="A867" t="str">
            <v>UTE</v>
          </cell>
          <cell r="B867">
            <v>374</v>
          </cell>
        </row>
        <row r="868">
          <cell r="A868" t="str">
            <v>VAIL</v>
          </cell>
          <cell r="B868">
            <v>436</v>
          </cell>
        </row>
        <row r="869">
          <cell r="A869" t="str">
            <v>VALERIA</v>
          </cell>
          <cell r="B869">
            <v>57</v>
          </cell>
        </row>
        <row r="870">
          <cell r="A870" t="str">
            <v>VAN HORNE</v>
          </cell>
          <cell r="B870">
            <v>682</v>
          </cell>
        </row>
        <row r="871">
          <cell r="A871" t="str">
            <v>VAN METER</v>
          </cell>
          <cell r="B871">
            <v>1016</v>
          </cell>
        </row>
        <row r="872">
          <cell r="A872" t="str">
            <v>VAN WERT</v>
          </cell>
        </row>
        <row r="873">
          <cell r="A873" t="str">
            <v>VARINA</v>
          </cell>
          <cell r="B873">
            <v>90</v>
          </cell>
        </row>
        <row r="874">
          <cell r="A874" t="str">
            <v>VENTURA</v>
          </cell>
          <cell r="B874">
            <v>717</v>
          </cell>
        </row>
        <row r="875">
          <cell r="A875" t="str">
            <v>VICTOR</v>
          </cell>
          <cell r="B875">
            <v>893</v>
          </cell>
        </row>
        <row r="876">
          <cell r="A876" t="str">
            <v>VILLISCA</v>
          </cell>
          <cell r="B876">
            <v>1252</v>
          </cell>
        </row>
        <row r="877">
          <cell r="A877" t="str">
            <v>VINCENT</v>
          </cell>
          <cell r="B877">
            <v>174</v>
          </cell>
        </row>
        <row r="878">
          <cell r="A878" t="str">
            <v>VINING</v>
          </cell>
          <cell r="B878">
            <v>50</v>
          </cell>
        </row>
        <row r="879">
          <cell r="A879" t="str">
            <v>VINTON</v>
          </cell>
          <cell r="B879">
            <v>5257</v>
          </cell>
        </row>
        <row r="880">
          <cell r="A880" t="str">
            <v>VOLGA</v>
          </cell>
          <cell r="B880">
            <v>208</v>
          </cell>
        </row>
        <row r="881">
          <cell r="A881" t="str">
            <v>WADENA</v>
          </cell>
          <cell r="B881">
            <v>262</v>
          </cell>
        </row>
        <row r="882">
          <cell r="A882" t="str">
            <v>WAHPETON</v>
          </cell>
          <cell r="B882">
            <v>341</v>
          </cell>
        </row>
        <row r="883">
          <cell r="A883" t="str">
            <v>WALCOTT</v>
          </cell>
          <cell r="B883">
            <v>1629</v>
          </cell>
        </row>
        <row r="884">
          <cell r="A884" t="str">
            <v>WALFORD</v>
          </cell>
          <cell r="B884">
            <v>1463</v>
          </cell>
        </row>
        <row r="885">
          <cell r="A885" t="str">
            <v>WALKER</v>
          </cell>
          <cell r="B885">
            <v>791</v>
          </cell>
        </row>
        <row r="886">
          <cell r="A886" t="str">
            <v>WALL LAKE</v>
          </cell>
          <cell r="B886">
            <v>819</v>
          </cell>
        </row>
        <row r="887">
          <cell r="A887" t="str">
            <v>WALLINGFORD</v>
          </cell>
          <cell r="B887">
            <v>197</v>
          </cell>
        </row>
        <row r="888">
          <cell r="A888" t="str">
            <v>WALNUT</v>
          </cell>
          <cell r="B888">
            <v>785</v>
          </cell>
        </row>
        <row r="889">
          <cell r="A889" t="str">
            <v>WAPELLO</v>
          </cell>
          <cell r="B889">
            <v>2067</v>
          </cell>
        </row>
        <row r="890">
          <cell r="A890" t="str">
            <v>WASHINGTON</v>
          </cell>
          <cell r="B890">
            <v>7266</v>
          </cell>
        </row>
        <row r="891">
          <cell r="A891" t="str">
            <v>WASHTA</v>
          </cell>
          <cell r="B891">
            <v>248</v>
          </cell>
        </row>
        <row r="892">
          <cell r="A892" t="str">
            <v>WATERLOO</v>
          </cell>
          <cell r="B892">
            <v>68406</v>
          </cell>
        </row>
        <row r="893">
          <cell r="A893" t="str">
            <v>WATERVILLE</v>
          </cell>
          <cell r="B893">
            <v>144</v>
          </cell>
        </row>
        <row r="894">
          <cell r="A894" t="str">
            <v>WAUCOMA</v>
          </cell>
          <cell r="B894">
            <v>257</v>
          </cell>
        </row>
        <row r="895">
          <cell r="A895" t="str">
            <v>WAUKEE</v>
          </cell>
          <cell r="B895">
            <v>13790</v>
          </cell>
        </row>
        <row r="896">
          <cell r="A896" t="str">
            <v>WAUKON</v>
          </cell>
          <cell r="B896">
            <v>3897</v>
          </cell>
        </row>
        <row r="897">
          <cell r="A897" t="str">
            <v>WAVERLY</v>
          </cell>
          <cell r="B897">
            <v>9874</v>
          </cell>
        </row>
        <row r="898">
          <cell r="A898" t="str">
            <v>WAYLAND</v>
          </cell>
          <cell r="B898">
            <v>966</v>
          </cell>
        </row>
        <row r="899">
          <cell r="A899" t="str">
            <v>WEBB</v>
          </cell>
          <cell r="B899">
            <v>141</v>
          </cell>
        </row>
        <row r="900">
          <cell r="A900" t="str">
            <v>WEBSTER</v>
          </cell>
          <cell r="B900">
            <v>88</v>
          </cell>
        </row>
        <row r="901">
          <cell r="A901" t="str">
            <v>WEBSTER CITY</v>
          </cell>
          <cell r="B901">
            <v>8070</v>
          </cell>
        </row>
        <row r="902">
          <cell r="A902" t="str">
            <v>WELDON</v>
          </cell>
          <cell r="B902">
            <v>125</v>
          </cell>
        </row>
        <row r="903">
          <cell r="A903" t="str">
            <v>WELLMAN</v>
          </cell>
          <cell r="B903">
            <v>1408</v>
          </cell>
        </row>
        <row r="904">
          <cell r="A904" t="str">
            <v>WELLSBURG</v>
          </cell>
          <cell r="B904">
            <v>707</v>
          </cell>
        </row>
        <row r="905">
          <cell r="A905" t="str">
            <v>WELTON</v>
          </cell>
          <cell r="B905">
            <v>165</v>
          </cell>
        </row>
        <row r="906">
          <cell r="A906" t="str">
            <v>WESLEY</v>
          </cell>
          <cell r="B906">
            <v>390</v>
          </cell>
        </row>
        <row r="907">
          <cell r="A907" t="str">
            <v>WEST BEND</v>
          </cell>
          <cell r="B907">
            <v>785</v>
          </cell>
        </row>
        <row r="908">
          <cell r="A908" t="str">
            <v>WEST BRANCH</v>
          </cell>
          <cell r="B908">
            <v>2322</v>
          </cell>
        </row>
        <row r="909">
          <cell r="A909" t="str">
            <v>WEST BURLINGTON</v>
          </cell>
          <cell r="B909">
            <v>2968</v>
          </cell>
        </row>
        <row r="910">
          <cell r="A910" t="str">
            <v>WEST CHESTER</v>
          </cell>
          <cell r="B910">
            <v>146</v>
          </cell>
        </row>
        <row r="911">
          <cell r="A911" t="str">
            <v>WEST DES MOINES</v>
          </cell>
          <cell r="B911">
            <v>56609</v>
          </cell>
        </row>
        <row r="912">
          <cell r="A912" t="str">
            <v>WEST LIBERTY</v>
          </cell>
          <cell r="B912">
            <v>3736</v>
          </cell>
        </row>
        <row r="913">
          <cell r="A913" t="str">
            <v>WEST OKOBOJI</v>
          </cell>
          <cell r="B913">
            <v>289</v>
          </cell>
        </row>
        <row r="914">
          <cell r="A914" t="str">
            <v>WEST POINT</v>
          </cell>
          <cell r="B914">
            <v>966</v>
          </cell>
        </row>
        <row r="915">
          <cell r="A915" t="str">
            <v>WEST UNION</v>
          </cell>
          <cell r="B915">
            <v>2486</v>
          </cell>
        </row>
        <row r="916">
          <cell r="A916" t="str">
            <v>WESTFIELD</v>
          </cell>
          <cell r="B916">
            <v>132</v>
          </cell>
        </row>
        <row r="917">
          <cell r="A917" t="str">
            <v>WESTGATE</v>
          </cell>
          <cell r="B917">
            <v>211</v>
          </cell>
        </row>
        <row r="918">
          <cell r="A918" t="str">
            <v>WESTPHALIA</v>
          </cell>
          <cell r="B918">
            <v>127</v>
          </cell>
        </row>
        <row r="919">
          <cell r="A919" t="str">
            <v>WESTSIDE</v>
          </cell>
          <cell r="B919">
            <v>299</v>
          </cell>
        </row>
        <row r="920">
          <cell r="A920" t="str">
            <v>WESTWOOD</v>
          </cell>
          <cell r="B920">
            <v>112</v>
          </cell>
        </row>
        <row r="921">
          <cell r="A921" t="str">
            <v>WHAT CHEER</v>
          </cell>
          <cell r="B921">
            <v>646</v>
          </cell>
        </row>
        <row r="922">
          <cell r="A922" t="str">
            <v>WHEATLAND</v>
          </cell>
          <cell r="B922">
            <v>764</v>
          </cell>
        </row>
        <row r="923">
          <cell r="A923" t="str">
            <v>WHITING</v>
          </cell>
          <cell r="B923">
            <v>762</v>
          </cell>
        </row>
        <row r="924">
          <cell r="A924" t="str">
            <v>WHITTEMORE</v>
          </cell>
          <cell r="B924">
            <v>504</v>
          </cell>
        </row>
        <row r="925">
          <cell r="A925" t="str">
            <v>WHITTEN</v>
          </cell>
          <cell r="B925">
            <v>149</v>
          </cell>
        </row>
        <row r="926">
          <cell r="A926" t="str">
            <v>WILLEY</v>
          </cell>
          <cell r="B926">
            <v>88</v>
          </cell>
        </row>
        <row r="927">
          <cell r="A927" t="str">
            <v>WILLIAMS</v>
          </cell>
          <cell r="B927">
            <v>344</v>
          </cell>
        </row>
        <row r="928">
          <cell r="A928" t="str">
            <v>WILLIAMSBURG</v>
          </cell>
          <cell r="B928">
            <v>3068</v>
          </cell>
        </row>
        <row r="929">
          <cell r="A929" t="str">
            <v>WILLIAMSON</v>
          </cell>
          <cell r="B929">
            <v>152</v>
          </cell>
        </row>
        <row r="930">
          <cell r="A930" t="str">
            <v>WILTON</v>
          </cell>
          <cell r="B930">
            <v>2802</v>
          </cell>
        </row>
        <row r="931">
          <cell r="A931" t="str">
            <v>WINDSOR HEIGHTS</v>
          </cell>
          <cell r="B931">
            <v>4860</v>
          </cell>
        </row>
        <row r="932">
          <cell r="A932" t="str">
            <v>WINFIELD</v>
          </cell>
          <cell r="B932">
            <v>1134</v>
          </cell>
        </row>
        <row r="933">
          <cell r="A933" t="str">
            <v>WINTERSET</v>
          </cell>
          <cell r="B933">
            <v>5190</v>
          </cell>
        </row>
        <row r="934">
          <cell r="A934" t="str">
            <v>WINTHROP</v>
          </cell>
          <cell r="B934">
            <v>850</v>
          </cell>
        </row>
        <row r="935">
          <cell r="A935" t="str">
            <v>WIOTA</v>
          </cell>
          <cell r="B935">
            <v>116</v>
          </cell>
        </row>
        <row r="936">
          <cell r="A936" t="str">
            <v>WODEN</v>
          </cell>
          <cell r="B936">
            <v>229</v>
          </cell>
        </row>
        <row r="937">
          <cell r="A937" t="str">
            <v>WOODBINE</v>
          </cell>
          <cell r="B937">
            <v>1459</v>
          </cell>
        </row>
        <row r="938">
          <cell r="A938" t="str">
            <v>WOODBURN</v>
          </cell>
          <cell r="B938">
            <v>202</v>
          </cell>
        </row>
        <row r="939">
          <cell r="A939" t="str">
            <v>WOODWARD</v>
          </cell>
          <cell r="B939">
            <v>1024</v>
          </cell>
        </row>
        <row r="940">
          <cell r="A940" t="str">
            <v>WOOLSTOCK</v>
          </cell>
          <cell r="B940">
            <v>168</v>
          </cell>
        </row>
        <row r="941">
          <cell r="A941" t="str">
            <v>WORTHINGTON</v>
          </cell>
          <cell r="B941">
            <v>401</v>
          </cell>
        </row>
        <row r="942">
          <cell r="A942" t="str">
            <v>WYOMING</v>
          </cell>
          <cell r="B942">
            <v>515</v>
          </cell>
        </row>
        <row r="943">
          <cell r="A943" t="str">
            <v>YALE</v>
          </cell>
          <cell r="B943">
            <v>246</v>
          </cell>
        </row>
        <row r="944">
          <cell r="A944" t="str">
            <v>YETTER</v>
          </cell>
          <cell r="B944">
            <v>34</v>
          </cell>
        </row>
        <row r="945">
          <cell r="A945" t="str">
            <v>YORKTOWN</v>
          </cell>
          <cell r="B945">
            <v>85</v>
          </cell>
        </row>
        <row r="946">
          <cell r="A946" t="str">
            <v>ZEARING</v>
          </cell>
          <cell r="B946">
            <v>554</v>
          </cell>
        </row>
        <row r="947">
          <cell r="A947" t="str">
            <v>ZWINGLE</v>
          </cell>
          <cell r="B947">
            <v>91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lueck@muscatineiowa.gov"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ricecity@myomni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307"/>
  <sheetViews>
    <sheetView tabSelected="1" workbookViewId="0">
      <pane ySplit="1" topLeftCell="A2" activePane="bottomLeft" state="frozen"/>
      <selection pane="bottomLeft" activeCell="D15" sqref="D15"/>
    </sheetView>
  </sheetViews>
  <sheetFormatPr defaultRowHeight="15" x14ac:dyDescent="0.25"/>
  <cols>
    <col min="1" max="1" width="15.28515625" style="15" customWidth="1"/>
    <col min="2" max="2" width="15.28515625" style="62" customWidth="1"/>
    <col min="3" max="3" width="12.42578125" style="15" customWidth="1"/>
    <col min="4" max="4" width="24" style="16" bestFit="1" customWidth="1"/>
    <col min="5" max="5" width="10.140625" style="16" customWidth="1"/>
    <col min="6" max="6" width="9.140625" style="16"/>
    <col min="7" max="7" width="11.28515625" style="16" customWidth="1"/>
    <col min="8" max="8" width="9.140625" style="16"/>
    <col min="9" max="9" width="10.42578125" style="16" customWidth="1"/>
    <col min="10" max="10" width="30.85546875" style="16" customWidth="1"/>
    <col min="11" max="12" width="9.140625" style="16"/>
    <col min="13" max="13" width="10.85546875" style="16" customWidth="1"/>
    <col min="14" max="16" width="9.140625" style="16"/>
    <col min="17" max="17" width="10.28515625" style="16" customWidth="1"/>
    <col min="18" max="18" width="9.140625" style="16"/>
    <col min="19" max="19" width="13" style="16" customWidth="1"/>
    <col min="20" max="20" width="31.5703125" style="16" customWidth="1"/>
    <col min="21" max="25" width="9.140625" style="16"/>
    <col min="26" max="26" width="13.28515625" style="16" customWidth="1"/>
    <col min="27" max="27" width="14.42578125" style="16" customWidth="1"/>
    <col min="28" max="28" width="9.140625" style="16"/>
    <col min="29" max="29" width="20.5703125" style="16" customWidth="1"/>
    <col min="30" max="30" width="11.28515625" style="17" customWidth="1"/>
    <col min="31" max="31" width="11.42578125" style="17" customWidth="1"/>
    <col min="32" max="32" width="12.5703125" style="17" customWidth="1"/>
    <col min="33" max="33" width="12.42578125" style="17" customWidth="1"/>
    <col min="34" max="34" width="9.140625" style="17"/>
    <col min="35" max="35" width="13" style="17" customWidth="1"/>
    <col min="36" max="43" width="9.140625" style="17"/>
    <col min="44" max="44" width="14.5703125" style="17" customWidth="1"/>
    <col min="45" max="45" width="16.42578125" style="17" customWidth="1"/>
    <col min="46" max="47" width="9.140625" style="17"/>
    <col min="48" max="48" width="11.28515625" style="17" customWidth="1"/>
    <col min="49" max="49" width="9.140625" style="17"/>
    <col min="50" max="50" width="14.42578125" style="17" customWidth="1"/>
    <col min="51" max="58" width="9.140625" style="17"/>
    <col min="59" max="59" width="16.140625" style="17" customWidth="1"/>
    <col min="60" max="60" width="20.28515625" style="17" customWidth="1"/>
    <col min="61" max="61" width="9.140625" style="17"/>
    <col min="62" max="62" width="12.85546875" style="18" customWidth="1"/>
    <col min="63" max="68" width="9.140625" style="18"/>
    <col min="69" max="71" width="9.140625" style="19"/>
    <col min="72" max="72" width="25.85546875" style="54" customWidth="1"/>
    <col min="73" max="73" width="199.42578125" style="57" customWidth="1"/>
    <col min="74" max="16384" width="9.140625" style="21"/>
  </cols>
  <sheetData>
    <row r="1" spans="1:73" s="51" customFormat="1" ht="165.75" thickBot="1" x14ac:dyDescent="0.3">
      <c r="A1" s="44" t="s">
        <v>2102</v>
      </c>
      <c r="B1" s="58" t="s">
        <v>2934</v>
      </c>
      <c r="C1" s="45" t="s">
        <v>5</v>
      </c>
      <c r="D1" s="46" t="s">
        <v>2104</v>
      </c>
      <c r="E1" s="46" t="s">
        <v>6</v>
      </c>
      <c r="F1" s="46" t="s">
        <v>2110</v>
      </c>
      <c r="G1" s="46" t="s">
        <v>2105</v>
      </c>
      <c r="H1" s="46" t="s">
        <v>2112</v>
      </c>
      <c r="I1" s="46" t="s">
        <v>2292</v>
      </c>
      <c r="J1" s="46" t="s">
        <v>8</v>
      </c>
      <c r="K1" s="46" t="s">
        <v>2107</v>
      </c>
      <c r="L1" s="46" t="s">
        <v>2108</v>
      </c>
      <c r="M1" s="46" t="s">
        <v>2117</v>
      </c>
      <c r="N1" s="46" t="s">
        <v>2109</v>
      </c>
      <c r="O1" s="46" t="s">
        <v>9</v>
      </c>
      <c r="P1" s="46" t="s">
        <v>2111</v>
      </c>
      <c r="Q1" s="46" t="s">
        <v>2105</v>
      </c>
      <c r="R1" s="46" t="s">
        <v>2112</v>
      </c>
      <c r="S1" s="46" t="s">
        <v>2113</v>
      </c>
      <c r="T1" s="46" t="s">
        <v>8</v>
      </c>
      <c r="U1" s="46" t="s">
        <v>2114</v>
      </c>
      <c r="V1" s="46" t="s">
        <v>2115</v>
      </c>
      <c r="W1" s="46" t="s">
        <v>2116</v>
      </c>
      <c r="X1" s="46" t="s">
        <v>2118</v>
      </c>
      <c r="Y1" s="46" t="s">
        <v>2119</v>
      </c>
      <c r="Z1" s="46" t="s">
        <v>2120</v>
      </c>
      <c r="AA1" s="46" t="s">
        <v>2121</v>
      </c>
      <c r="AB1" s="46" t="s">
        <v>2122</v>
      </c>
      <c r="AC1" s="46" t="s">
        <v>10</v>
      </c>
      <c r="AD1" s="47" t="s">
        <v>2123</v>
      </c>
      <c r="AE1" s="47" t="s">
        <v>2124</v>
      </c>
      <c r="AF1" s="47" t="s">
        <v>2125</v>
      </c>
      <c r="AG1" s="47" t="s">
        <v>11</v>
      </c>
      <c r="AH1" s="47" t="s">
        <v>2126</v>
      </c>
      <c r="AI1" s="47" t="s">
        <v>2127</v>
      </c>
      <c r="AJ1" s="47" t="s">
        <v>2105</v>
      </c>
      <c r="AK1" s="47" t="s">
        <v>2112</v>
      </c>
      <c r="AL1" s="47" t="s">
        <v>8</v>
      </c>
      <c r="AM1" s="47" t="s">
        <v>2128</v>
      </c>
      <c r="AN1" s="47" t="s">
        <v>2129</v>
      </c>
      <c r="AO1" s="47" t="s">
        <v>2293</v>
      </c>
      <c r="AP1" s="47" t="s">
        <v>2118</v>
      </c>
      <c r="AQ1" s="47" t="s">
        <v>2131</v>
      </c>
      <c r="AR1" s="47" t="s">
        <v>2132</v>
      </c>
      <c r="AS1" s="47" t="s">
        <v>2133</v>
      </c>
      <c r="AT1" s="47" t="s">
        <v>2134</v>
      </c>
      <c r="AU1" s="47" t="s">
        <v>2135</v>
      </c>
      <c r="AV1" s="47" t="s">
        <v>12</v>
      </c>
      <c r="AW1" s="47" t="s">
        <v>2136</v>
      </c>
      <c r="AX1" s="47" t="s">
        <v>2137</v>
      </c>
      <c r="AY1" s="47" t="s">
        <v>2138</v>
      </c>
      <c r="AZ1" s="47" t="s">
        <v>2139</v>
      </c>
      <c r="BA1" s="47" t="s">
        <v>8</v>
      </c>
      <c r="BB1" s="47" t="s">
        <v>2140</v>
      </c>
      <c r="BC1" s="47" t="s">
        <v>2141</v>
      </c>
      <c r="BD1" s="47" t="s">
        <v>2142</v>
      </c>
      <c r="BE1" s="47" t="s">
        <v>2118</v>
      </c>
      <c r="BF1" s="47" t="s">
        <v>2143</v>
      </c>
      <c r="BG1" s="47" t="s">
        <v>2144</v>
      </c>
      <c r="BH1" s="47" t="s">
        <v>2145</v>
      </c>
      <c r="BI1" s="47" t="s">
        <v>2134</v>
      </c>
      <c r="BJ1" s="48" t="s">
        <v>2146</v>
      </c>
      <c r="BK1" s="48" t="s">
        <v>2147</v>
      </c>
      <c r="BL1" s="48" t="s">
        <v>2148</v>
      </c>
      <c r="BM1" s="48" t="s">
        <v>7</v>
      </c>
      <c r="BN1" s="48" t="s">
        <v>2149</v>
      </c>
      <c r="BO1" s="48" t="s">
        <v>2150</v>
      </c>
      <c r="BP1" s="48" t="s">
        <v>13</v>
      </c>
      <c r="BQ1" s="49" t="s">
        <v>2151</v>
      </c>
      <c r="BR1" s="49" t="s">
        <v>2152</v>
      </c>
      <c r="BS1" s="49" t="s">
        <v>14</v>
      </c>
      <c r="BT1" s="49" t="s">
        <v>2153</v>
      </c>
      <c r="BU1" s="50" t="s">
        <v>15</v>
      </c>
    </row>
    <row r="2" spans="1:73" s="43" customFormat="1" x14ac:dyDescent="0.25">
      <c r="A2" s="36" t="s">
        <v>2162</v>
      </c>
      <c r="B2" s="59">
        <f>VLOOKUP(A2,Pop!A305:B1249,2,FALSE)</f>
        <v>34</v>
      </c>
      <c r="C2" s="37" t="s">
        <v>17</v>
      </c>
      <c r="D2" s="38">
        <v>22</v>
      </c>
      <c r="E2" s="38" t="s">
        <v>17</v>
      </c>
      <c r="F2" s="38">
        <v>9.5</v>
      </c>
      <c r="G2" s="38" t="s">
        <v>21</v>
      </c>
      <c r="H2" s="38"/>
      <c r="I2" s="38">
        <v>1000</v>
      </c>
      <c r="J2" s="38">
        <v>11.5</v>
      </c>
      <c r="K2" s="38"/>
      <c r="L2" s="38"/>
      <c r="M2" s="38"/>
      <c r="N2" s="38">
        <v>0</v>
      </c>
      <c r="O2" s="38" t="s">
        <v>20</v>
      </c>
      <c r="P2" s="38"/>
      <c r="Q2" s="38"/>
      <c r="R2" s="38"/>
      <c r="S2" s="38"/>
      <c r="T2" s="38"/>
      <c r="U2" s="38"/>
      <c r="V2" s="38"/>
      <c r="W2" s="38"/>
      <c r="X2" s="38" t="s">
        <v>42</v>
      </c>
      <c r="Y2" s="38"/>
      <c r="Z2" s="38"/>
      <c r="AA2" s="38"/>
      <c r="AB2" s="38"/>
      <c r="AC2" s="38"/>
      <c r="AD2" s="39">
        <v>0</v>
      </c>
      <c r="AE2" s="39">
        <v>0</v>
      </c>
      <c r="AF2" s="39">
        <v>0</v>
      </c>
      <c r="AG2" s="39" t="s">
        <v>20</v>
      </c>
      <c r="AH2" s="39"/>
      <c r="AI2" s="39"/>
      <c r="AJ2" s="39"/>
      <c r="AK2" s="39"/>
      <c r="AL2" s="39"/>
      <c r="AM2" s="39"/>
      <c r="AN2" s="39"/>
      <c r="AO2" s="39"/>
      <c r="AP2" s="39"/>
      <c r="AQ2" s="39"/>
      <c r="AR2" s="39"/>
      <c r="AS2" s="39"/>
      <c r="AT2" s="39"/>
      <c r="AU2" s="39"/>
      <c r="AV2" s="39" t="s">
        <v>20</v>
      </c>
      <c r="AW2" s="39"/>
      <c r="AX2" s="39"/>
      <c r="AY2" s="39"/>
      <c r="AZ2" s="39"/>
      <c r="BA2" s="39"/>
      <c r="BB2" s="39"/>
      <c r="BC2" s="39"/>
      <c r="BD2" s="39"/>
      <c r="BE2" s="39"/>
      <c r="BF2" s="39"/>
      <c r="BG2" s="39"/>
      <c r="BH2" s="39"/>
      <c r="BI2" s="39"/>
      <c r="BJ2" s="40" t="s">
        <v>20</v>
      </c>
      <c r="BK2" s="40"/>
      <c r="BL2" s="40"/>
      <c r="BM2" s="40"/>
      <c r="BN2" s="40"/>
      <c r="BO2" s="40"/>
      <c r="BP2" s="40"/>
      <c r="BQ2" s="41" t="s">
        <v>20</v>
      </c>
      <c r="BR2" s="41"/>
      <c r="BS2" s="41" t="s">
        <v>20</v>
      </c>
      <c r="BT2" s="52"/>
      <c r="BU2" s="56"/>
    </row>
    <row r="3" spans="1:73" x14ac:dyDescent="0.25">
      <c r="A3" s="14" t="s">
        <v>361</v>
      </c>
      <c r="B3" s="60">
        <f>VLOOKUP(A3,Pop!A42:B986,2,FALSE)</f>
        <v>43</v>
      </c>
      <c r="C3" s="15" t="s">
        <v>17</v>
      </c>
      <c r="D3" s="16">
        <v>79</v>
      </c>
      <c r="E3" s="16" t="s">
        <v>17</v>
      </c>
      <c r="F3" s="16">
        <v>30</v>
      </c>
      <c r="G3" s="16" t="s">
        <v>38</v>
      </c>
      <c r="H3" s="16" t="s">
        <v>364</v>
      </c>
      <c r="M3" s="16" t="s">
        <v>365</v>
      </c>
      <c r="N3" s="16">
        <v>5</v>
      </c>
      <c r="O3" s="16" t="s">
        <v>17</v>
      </c>
      <c r="P3" s="16">
        <v>90</v>
      </c>
      <c r="Q3" s="16" t="s">
        <v>38</v>
      </c>
      <c r="R3" s="16" t="s">
        <v>365</v>
      </c>
      <c r="W3" s="16" t="s">
        <v>365</v>
      </c>
      <c r="X3" s="16" t="s">
        <v>147</v>
      </c>
      <c r="AA3" s="16" t="s">
        <v>366</v>
      </c>
      <c r="AD3" s="17">
        <v>0</v>
      </c>
      <c r="AE3" s="17">
        <v>0</v>
      </c>
      <c r="AG3" s="17" t="s">
        <v>20</v>
      </c>
      <c r="AV3" s="17" t="s">
        <v>20</v>
      </c>
      <c r="BJ3" s="18" t="s">
        <v>20</v>
      </c>
      <c r="BQ3" s="19" t="s">
        <v>20</v>
      </c>
      <c r="BS3" s="19" t="s">
        <v>17</v>
      </c>
      <c r="BT3" s="54">
        <v>3.61</v>
      </c>
      <c r="BU3" s="57" t="s">
        <v>367</v>
      </c>
    </row>
    <row r="4" spans="1:73" x14ac:dyDescent="0.25">
      <c r="A4" s="14" t="s">
        <v>2258</v>
      </c>
      <c r="B4" s="60">
        <f>VLOOKUP(A4,Pop!A105:B1049,2,FALSE)</f>
        <v>47</v>
      </c>
      <c r="C4" s="15" t="s">
        <v>17</v>
      </c>
      <c r="D4" s="16">
        <v>12</v>
      </c>
      <c r="E4" s="16" t="s">
        <v>20</v>
      </c>
      <c r="M4" s="16" t="s">
        <v>2941</v>
      </c>
      <c r="N4" s="16">
        <v>2</v>
      </c>
      <c r="O4" s="16" t="s">
        <v>20</v>
      </c>
      <c r="W4" s="16" t="s">
        <v>2942</v>
      </c>
      <c r="X4" s="16" t="s">
        <v>19</v>
      </c>
      <c r="Y4" s="16" t="s">
        <v>2943</v>
      </c>
      <c r="AD4" s="17">
        <v>0</v>
      </c>
      <c r="AE4" s="17">
        <v>0</v>
      </c>
      <c r="AG4" s="17" t="s">
        <v>20</v>
      </c>
      <c r="AV4" s="17" t="s">
        <v>20</v>
      </c>
      <c r="BJ4" s="18" t="s">
        <v>20</v>
      </c>
      <c r="BQ4" s="19" t="s">
        <v>20</v>
      </c>
      <c r="BS4" s="19" t="s">
        <v>20</v>
      </c>
    </row>
    <row r="5" spans="1:73" x14ac:dyDescent="0.25">
      <c r="A5" s="14" t="s">
        <v>2237</v>
      </c>
      <c r="B5" s="60">
        <f>VLOOKUP(A5,Pop!A286:B1230,2,FALSE)</f>
        <v>88</v>
      </c>
      <c r="C5" s="15" t="s">
        <v>17</v>
      </c>
      <c r="D5" s="16">
        <v>47</v>
      </c>
      <c r="E5" s="16" t="s">
        <v>17</v>
      </c>
      <c r="F5" s="16">
        <v>44</v>
      </c>
      <c r="G5" s="16" t="s">
        <v>21</v>
      </c>
      <c r="I5" s="16">
        <v>1000</v>
      </c>
      <c r="J5" s="16" t="s">
        <v>978</v>
      </c>
      <c r="K5" s="16">
        <v>52</v>
      </c>
      <c r="L5" s="16">
        <v>62</v>
      </c>
      <c r="M5" s="16" t="s">
        <v>979</v>
      </c>
      <c r="N5" s="16">
        <v>0</v>
      </c>
      <c r="O5" s="16" t="s">
        <v>20</v>
      </c>
      <c r="U5" s="16" t="s">
        <v>647</v>
      </c>
      <c r="V5" s="16" t="s">
        <v>647</v>
      </c>
      <c r="W5" s="16" t="s">
        <v>647</v>
      </c>
      <c r="X5" s="16" t="s">
        <v>19</v>
      </c>
      <c r="AD5" s="17">
        <v>44</v>
      </c>
      <c r="AF5" s="17">
        <v>49</v>
      </c>
      <c r="AG5" s="17" t="s">
        <v>17</v>
      </c>
      <c r="AH5" s="17">
        <v>48</v>
      </c>
      <c r="AJ5" s="17" t="s">
        <v>38</v>
      </c>
      <c r="AK5" s="17" t="s">
        <v>980</v>
      </c>
      <c r="AP5" s="17" t="s">
        <v>19</v>
      </c>
      <c r="AV5" s="17" t="s">
        <v>20</v>
      </c>
      <c r="BE5" s="17" t="s">
        <v>42</v>
      </c>
      <c r="BI5" s="17" t="s">
        <v>981</v>
      </c>
      <c r="BJ5" s="18" t="s">
        <v>20</v>
      </c>
      <c r="BQ5" s="19" t="s">
        <v>20</v>
      </c>
      <c r="BS5" s="19" t="s">
        <v>20</v>
      </c>
      <c r="BU5" s="57" t="s">
        <v>2946</v>
      </c>
    </row>
    <row r="6" spans="1:73" x14ac:dyDescent="0.25">
      <c r="A6" s="14" t="s">
        <v>2215</v>
      </c>
      <c r="B6" s="60">
        <f>VLOOKUP(A6,Pop!A223:B1167,2,FALSE)</f>
        <v>95</v>
      </c>
      <c r="C6" s="15" t="s">
        <v>17</v>
      </c>
      <c r="D6" s="16">
        <v>38</v>
      </c>
      <c r="E6" s="16" t="s">
        <v>17</v>
      </c>
      <c r="F6" s="16">
        <v>33.33</v>
      </c>
      <c r="G6" s="16" t="s">
        <v>38</v>
      </c>
      <c r="H6" s="16" t="s">
        <v>383</v>
      </c>
      <c r="M6" s="16" t="s">
        <v>384</v>
      </c>
      <c r="N6" s="16">
        <v>2</v>
      </c>
      <c r="O6" s="16" t="s">
        <v>17</v>
      </c>
      <c r="P6" s="16">
        <v>33.33</v>
      </c>
      <c r="Q6" s="16" t="s">
        <v>38</v>
      </c>
      <c r="R6" s="16" t="s">
        <v>350</v>
      </c>
      <c r="W6" s="16" t="s">
        <v>350</v>
      </c>
      <c r="X6" s="16" t="s">
        <v>19</v>
      </c>
      <c r="AD6" s="17">
        <v>36</v>
      </c>
      <c r="AE6" s="17">
        <v>2</v>
      </c>
      <c r="AF6" s="17">
        <v>33.33</v>
      </c>
      <c r="AG6" s="17" t="s">
        <v>17</v>
      </c>
      <c r="AH6" s="17">
        <v>33.33</v>
      </c>
      <c r="AJ6" s="17" t="s">
        <v>38</v>
      </c>
      <c r="AK6" s="17" t="s">
        <v>350</v>
      </c>
      <c r="AP6" s="17" t="s">
        <v>19</v>
      </c>
      <c r="AU6" s="17">
        <v>33.33</v>
      </c>
      <c r="AV6" s="17" t="s">
        <v>17</v>
      </c>
      <c r="AW6" s="17">
        <v>33.33</v>
      </c>
      <c r="AY6" s="17" t="s">
        <v>38</v>
      </c>
      <c r="AZ6" s="17" t="s">
        <v>102</v>
      </c>
      <c r="BE6" s="17" t="s">
        <v>19</v>
      </c>
      <c r="BJ6" s="18" t="s">
        <v>20</v>
      </c>
      <c r="BQ6" s="19" t="s">
        <v>20</v>
      </c>
      <c r="BS6" s="19" t="s">
        <v>20</v>
      </c>
    </row>
    <row r="7" spans="1:73" x14ac:dyDescent="0.25">
      <c r="A7" s="14" t="s">
        <v>1907</v>
      </c>
      <c r="B7" s="60">
        <f>VLOOKUP(A7,Pop!A213:B1157,2,FALSE)</f>
        <v>108</v>
      </c>
      <c r="C7" s="15" t="s">
        <v>17</v>
      </c>
      <c r="D7" s="16">
        <v>54</v>
      </c>
      <c r="E7" s="16" t="s">
        <v>17</v>
      </c>
      <c r="F7" s="16">
        <v>47</v>
      </c>
      <c r="G7" s="16" t="s">
        <v>21</v>
      </c>
      <c r="I7" s="24">
        <v>3000</v>
      </c>
      <c r="J7" s="16" t="s">
        <v>1910</v>
      </c>
      <c r="K7" s="16">
        <v>52</v>
      </c>
      <c r="L7" s="16">
        <v>64.5</v>
      </c>
      <c r="N7" s="16">
        <v>11</v>
      </c>
      <c r="O7" s="16" t="s">
        <v>17</v>
      </c>
      <c r="P7" s="16">
        <v>47</v>
      </c>
      <c r="Q7" s="16" t="s">
        <v>21</v>
      </c>
      <c r="S7" s="24">
        <v>3000</v>
      </c>
      <c r="T7" s="16" t="s">
        <v>1910</v>
      </c>
      <c r="W7" s="16" t="s">
        <v>1911</v>
      </c>
      <c r="X7" s="16" t="s">
        <v>59</v>
      </c>
      <c r="Z7" s="24">
        <v>100000</v>
      </c>
      <c r="AD7" s="17">
        <v>42</v>
      </c>
      <c r="AE7" s="17">
        <v>11</v>
      </c>
      <c r="AF7" s="17">
        <v>21.5</v>
      </c>
      <c r="AG7" s="17" t="s">
        <v>17</v>
      </c>
      <c r="AH7" s="17">
        <v>21.5</v>
      </c>
      <c r="AI7" s="17" t="s">
        <v>95</v>
      </c>
      <c r="AJ7" s="17" t="s">
        <v>38</v>
      </c>
      <c r="AK7" s="17" t="s">
        <v>1912</v>
      </c>
      <c r="AO7" s="17" t="s">
        <v>62</v>
      </c>
      <c r="AP7" s="17" t="s">
        <v>19</v>
      </c>
      <c r="AU7" s="17">
        <v>21.5</v>
      </c>
      <c r="AV7" s="17" t="s">
        <v>17</v>
      </c>
      <c r="AW7" s="17">
        <v>21.5</v>
      </c>
      <c r="AX7" s="17" t="s">
        <v>95</v>
      </c>
      <c r="BE7" s="17" t="s">
        <v>19</v>
      </c>
      <c r="BJ7" s="18" t="s">
        <v>20</v>
      </c>
      <c r="BQ7" s="19" t="s">
        <v>20</v>
      </c>
      <c r="BS7" s="19" t="s">
        <v>20</v>
      </c>
    </row>
    <row r="8" spans="1:73" x14ac:dyDescent="0.25">
      <c r="A8" s="14" t="s">
        <v>2176</v>
      </c>
      <c r="B8" s="60">
        <f>VLOOKUP(A8,Pop!A257:B1201,2,FALSE)</f>
        <v>108</v>
      </c>
      <c r="C8" s="15" t="s">
        <v>17</v>
      </c>
      <c r="D8" s="16">
        <v>51</v>
      </c>
      <c r="E8" s="16" t="s">
        <v>17</v>
      </c>
      <c r="F8" s="16">
        <v>32</v>
      </c>
      <c r="G8" s="16" t="s">
        <v>21</v>
      </c>
      <c r="I8" s="16">
        <v>5000</v>
      </c>
      <c r="J8" s="27">
        <v>0.9</v>
      </c>
      <c r="N8" s="16">
        <v>4</v>
      </c>
      <c r="O8" s="16" t="s">
        <v>17</v>
      </c>
      <c r="P8" s="16">
        <v>35</v>
      </c>
      <c r="Q8" s="16" t="s">
        <v>21</v>
      </c>
      <c r="S8" s="16">
        <v>5000</v>
      </c>
      <c r="T8" s="27">
        <v>0.9</v>
      </c>
      <c r="AD8" s="17">
        <v>46</v>
      </c>
      <c r="AE8" s="17">
        <v>5</v>
      </c>
      <c r="AF8" s="17">
        <v>31</v>
      </c>
      <c r="AG8" s="17" t="s">
        <v>17</v>
      </c>
      <c r="AH8" s="17">
        <v>31</v>
      </c>
      <c r="AU8" s="17">
        <v>31</v>
      </c>
      <c r="AV8" s="17" t="s">
        <v>17</v>
      </c>
      <c r="BJ8" s="18" t="s">
        <v>20</v>
      </c>
      <c r="BQ8" s="19" t="s">
        <v>20</v>
      </c>
      <c r="BS8" s="19" t="s">
        <v>17</v>
      </c>
      <c r="BT8" s="54">
        <v>4</v>
      </c>
    </row>
    <row r="9" spans="1:73" x14ac:dyDescent="0.25">
      <c r="A9" s="14" t="s">
        <v>91</v>
      </c>
      <c r="B9" s="60">
        <f>VLOOKUP(A9,Pop!A17:B961,2,FALSE)</f>
        <v>109</v>
      </c>
      <c r="C9" s="15" t="s">
        <v>17</v>
      </c>
      <c r="D9" s="16">
        <v>62</v>
      </c>
      <c r="E9" s="16" t="s">
        <v>17</v>
      </c>
      <c r="F9" s="16">
        <v>21</v>
      </c>
      <c r="G9" s="16" t="s">
        <v>21</v>
      </c>
      <c r="I9" s="16">
        <v>1700</v>
      </c>
      <c r="J9" s="16">
        <v>1.88</v>
      </c>
      <c r="K9" s="16">
        <v>27.2</v>
      </c>
      <c r="L9" s="16">
        <v>36.6</v>
      </c>
      <c r="N9" s="16">
        <v>6</v>
      </c>
      <c r="O9" s="16" t="s">
        <v>17</v>
      </c>
      <c r="P9" s="16">
        <v>21</v>
      </c>
      <c r="Q9" s="16" t="s">
        <v>21</v>
      </c>
      <c r="S9" s="16">
        <v>1700</v>
      </c>
      <c r="T9" s="16">
        <v>1.88</v>
      </c>
      <c r="U9" s="16">
        <v>64.8</v>
      </c>
      <c r="V9" s="16" t="s">
        <v>75</v>
      </c>
      <c r="X9" s="16" t="s">
        <v>42</v>
      </c>
      <c r="AB9" s="16" t="s">
        <v>94</v>
      </c>
      <c r="AC9" s="16" t="s">
        <v>95</v>
      </c>
      <c r="AD9" s="17">
        <v>61</v>
      </c>
      <c r="AE9" s="17">
        <v>5</v>
      </c>
      <c r="AF9" s="17">
        <v>14.2</v>
      </c>
      <c r="AG9" s="17" t="s">
        <v>17</v>
      </c>
      <c r="AH9" s="17">
        <v>14.2</v>
      </c>
      <c r="AI9" s="17">
        <v>3295</v>
      </c>
      <c r="AJ9" s="17" t="s">
        <v>21</v>
      </c>
      <c r="AL9" s="17">
        <v>4.3099999999999996</v>
      </c>
      <c r="AU9" s="17">
        <v>14.2</v>
      </c>
      <c r="AV9" s="17" t="s">
        <v>17</v>
      </c>
      <c r="AW9" s="17">
        <v>14.2</v>
      </c>
      <c r="AX9" s="17">
        <v>3295</v>
      </c>
      <c r="AY9" s="17" t="s">
        <v>21</v>
      </c>
      <c r="BA9" s="17">
        <v>4.3099999999999996</v>
      </c>
      <c r="BJ9" s="18" t="s">
        <v>20</v>
      </c>
      <c r="BQ9" s="19" t="s">
        <v>20</v>
      </c>
      <c r="BS9" s="19" t="s">
        <v>20</v>
      </c>
      <c r="BU9" s="57" t="s">
        <v>2947</v>
      </c>
    </row>
    <row r="10" spans="1:73" x14ac:dyDescent="0.25">
      <c r="A10" s="14" t="s">
        <v>830</v>
      </c>
      <c r="B10" s="60">
        <f>VLOOKUP(A10,Pop!A253:B1197,2,FALSE)</f>
        <v>113</v>
      </c>
      <c r="C10" s="15" t="s">
        <v>17</v>
      </c>
      <c r="D10" s="16">
        <v>55</v>
      </c>
      <c r="E10" s="16" t="s">
        <v>17</v>
      </c>
      <c r="F10" s="16">
        <v>25</v>
      </c>
      <c r="G10" s="16" t="s">
        <v>21</v>
      </c>
      <c r="I10" s="16">
        <v>2000</v>
      </c>
      <c r="J10" s="16" t="s">
        <v>833</v>
      </c>
      <c r="K10" s="16">
        <v>37</v>
      </c>
      <c r="L10" s="16">
        <v>57</v>
      </c>
      <c r="N10" s="16">
        <v>8</v>
      </c>
      <c r="O10" s="16" t="s">
        <v>17</v>
      </c>
      <c r="P10" s="16">
        <v>25</v>
      </c>
      <c r="Q10" s="16" t="s">
        <v>21</v>
      </c>
      <c r="S10" s="16">
        <v>2000</v>
      </c>
      <c r="T10" s="16" t="s">
        <v>833</v>
      </c>
      <c r="U10" s="16">
        <v>117</v>
      </c>
      <c r="V10" s="16" t="s">
        <v>95</v>
      </c>
      <c r="X10" s="16" t="s">
        <v>19</v>
      </c>
      <c r="AD10" s="17" t="s">
        <v>95</v>
      </c>
      <c r="AE10" s="17" t="s">
        <v>95</v>
      </c>
      <c r="AG10" s="17" t="s">
        <v>20</v>
      </c>
      <c r="AV10" s="17" t="s">
        <v>20</v>
      </c>
      <c r="BJ10" s="18" t="s">
        <v>20</v>
      </c>
      <c r="BQ10" s="19" t="s">
        <v>20</v>
      </c>
      <c r="BS10" s="19" t="s">
        <v>20</v>
      </c>
    </row>
    <row r="11" spans="1:73" x14ac:dyDescent="0.25">
      <c r="A11" s="14" t="s">
        <v>2192</v>
      </c>
      <c r="B11" s="60">
        <f>VLOOKUP(A11,Pop!A107:B1051,2,FALSE)</f>
        <v>114</v>
      </c>
      <c r="C11" s="15" t="s">
        <v>17</v>
      </c>
      <c r="D11" s="16">
        <v>60</v>
      </c>
      <c r="E11" s="16" t="s">
        <v>17</v>
      </c>
      <c r="F11" s="16">
        <v>29</v>
      </c>
      <c r="G11" s="16" t="s">
        <v>21</v>
      </c>
      <c r="I11" s="16">
        <v>2000</v>
      </c>
      <c r="J11" s="16" t="s">
        <v>1378</v>
      </c>
      <c r="K11" s="16">
        <v>37.700000000000003</v>
      </c>
      <c r="L11" s="16">
        <v>52.2</v>
      </c>
      <c r="M11" s="16" t="s">
        <v>1379</v>
      </c>
      <c r="N11" s="16">
        <v>4</v>
      </c>
      <c r="O11" s="16" t="s">
        <v>17</v>
      </c>
      <c r="P11" s="16">
        <v>29</v>
      </c>
      <c r="Q11" s="16" t="s">
        <v>21</v>
      </c>
      <c r="S11" s="16">
        <v>2000</v>
      </c>
      <c r="T11" s="16" t="s">
        <v>1380</v>
      </c>
      <c r="U11" s="16">
        <v>37.700000000000003</v>
      </c>
      <c r="V11" s="16">
        <v>52.5</v>
      </c>
      <c r="W11" s="16" t="s">
        <v>1381</v>
      </c>
      <c r="X11" s="16" t="s">
        <v>42</v>
      </c>
      <c r="AB11" s="16" t="s">
        <v>1382</v>
      </c>
      <c r="AD11" s="17">
        <v>54</v>
      </c>
      <c r="AE11" s="17">
        <v>4</v>
      </c>
      <c r="AF11" s="17">
        <v>43.51</v>
      </c>
      <c r="AG11" s="17" t="s">
        <v>17</v>
      </c>
      <c r="AH11" s="17">
        <v>43.51</v>
      </c>
      <c r="AI11" s="17" t="s">
        <v>149</v>
      </c>
      <c r="AJ11" s="17" t="s">
        <v>38</v>
      </c>
      <c r="AK11" s="17" t="s">
        <v>150</v>
      </c>
      <c r="AP11" s="17" t="s">
        <v>42</v>
      </c>
      <c r="AT11" s="17" t="s">
        <v>1383</v>
      </c>
      <c r="AU11" s="17">
        <v>43.51</v>
      </c>
      <c r="AV11" s="17" t="s">
        <v>17</v>
      </c>
      <c r="AW11" s="17">
        <v>43.51</v>
      </c>
      <c r="AX11" s="17" t="s">
        <v>149</v>
      </c>
      <c r="AY11" s="17" t="s">
        <v>38</v>
      </c>
      <c r="BJ11" s="18" t="s">
        <v>20</v>
      </c>
      <c r="BQ11" s="19" t="s">
        <v>17</v>
      </c>
      <c r="BR11" s="19">
        <v>15.08</v>
      </c>
      <c r="BS11" s="19" t="s">
        <v>17</v>
      </c>
      <c r="BT11" s="54" t="s">
        <v>1384</v>
      </c>
    </row>
    <row r="12" spans="1:73" x14ac:dyDescent="0.25">
      <c r="A12" s="14" t="s">
        <v>1844</v>
      </c>
      <c r="B12" s="60">
        <f>VLOOKUP(A12,Pop!A59:B1003,2,FALSE)</f>
        <v>115</v>
      </c>
      <c r="C12" s="15" t="s">
        <v>17</v>
      </c>
      <c r="D12" s="16" t="s">
        <v>75</v>
      </c>
      <c r="E12" s="16" t="s">
        <v>20</v>
      </c>
      <c r="M12" s="16" t="s">
        <v>1847</v>
      </c>
      <c r="N12" s="16" t="s">
        <v>75</v>
      </c>
      <c r="O12" s="16" t="s">
        <v>20</v>
      </c>
      <c r="W12" s="16" t="s">
        <v>1847</v>
      </c>
      <c r="X12" s="16" t="s">
        <v>42</v>
      </c>
      <c r="AB12" s="16" t="s">
        <v>1848</v>
      </c>
      <c r="AD12" s="17">
        <v>47</v>
      </c>
      <c r="AE12" s="17">
        <v>0</v>
      </c>
      <c r="AF12" s="17">
        <v>40</v>
      </c>
      <c r="AG12" s="17" t="s">
        <v>17</v>
      </c>
      <c r="AH12" s="17">
        <v>40</v>
      </c>
      <c r="AI12" s="17" t="s">
        <v>1274</v>
      </c>
      <c r="AJ12" s="17" t="s">
        <v>21</v>
      </c>
      <c r="AL12" s="17">
        <v>8</v>
      </c>
      <c r="AN12" s="17">
        <v>40</v>
      </c>
      <c r="AP12" s="17" t="s">
        <v>59</v>
      </c>
      <c r="AU12" s="17">
        <v>0</v>
      </c>
      <c r="AV12" s="17" t="s">
        <v>20</v>
      </c>
      <c r="BB12" s="17" t="s">
        <v>75</v>
      </c>
      <c r="BE12" s="17" t="s">
        <v>42</v>
      </c>
      <c r="BI12" s="17" t="s">
        <v>75</v>
      </c>
      <c r="BJ12" s="18" t="s">
        <v>20</v>
      </c>
      <c r="BQ12" s="19" t="s">
        <v>20</v>
      </c>
      <c r="BS12" s="19" t="s">
        <v>20</v>
      </c>
    </row>
    <row r="13" spans="1:73" x14ac:dyDescent="0.25">
      <c r="A13" s="14" t="s">
        <v>1081</v>
      </c>
      <c r="B13" s="60">
        <f>VLOOKUP(A13,Pop!A188:B1132,2,FALSE)</f>
        <v>115</v>
      </c>
      <c r="C13" s="15" t="s">
        <v>17</v>
      </c>
      <c r="D13" s="16">
        <v>43</v>
      </c>
      <c r="E13" s="16" t="s">
        <v>17</v>
      </c>
      <c r="F13" s="16">
        <v>17.5</v>
      </c>
      <c r="G13" s="16" t="s">
        <v>21</v>
      </c>
      <c r="I13" s="16">
        <v>1000</v>
      </c>
      <c r="J13" s="16" t="s">
        <v>1084</v>
      </c>
      <c r="K13" s="16" t="s">
        <v>1085</v>
      </c>
      <c r="L13" s="16" t="s">
        <v>1086</v>
      </c>
      <c r="N13" s="16">
        <v>2</v>
      </c>
      <c r="O13" s="16" t="s">
        <v>17</v>
      </c>
      <c r="P13" s="16">
        <v>17.5</v>
      </c>
      <c r="Q13" s="16" t="s">
        <v>21</v>
      </c>
      <c r="S13" s="16" t="s">
        <v>1087</v>
      </c>
      <c r="T13" s="16" t="s">
        <v>1088</v>
      </c>
      <c r="U13" s="16" t="s">
        <v>1089</v>
      </c>
      <c r="V13" s="16" t="s">
        <v>1089</v>
      </c>
      <c r="X13" s="16" t="s">
        <v>19</v>
      </c>
      <c r="AC13" s="16" t="s">
        <v>647</v>
      </c>
      <c r="AD13" s="17">
        <v>0</v>
      </c>
      <c r="AE13" s="17">
        <v>0</v>
      </c>
      <c r="AG13" s="17" t="s">
        <v>20</v>
      </c>
      <c r="AV13" s="17" t="s">
        <v>20</v>
      </c>
      <c r="BJ13" s="18" t="s">
        <v>20</v>
      </c>
      <c r="BQ13" s="19" t="s">
        <v>20</v>
      </c>
      <c r="BS13" s="19" t="s">
        <v>17</v>
      </c>
      <c r="BU13" s="57" t="s">
        <v>1090</v>
      </c>
    </row>
    <row r="14" spans="1:73" x14ac:dyDescent="0.25">
      <c r="A14" s="14" t="s">
        <v>950</v>
      </c>
      <c r="B14" s="60">
        <f>VLOOKUP(A14,Pop!A301:B1245,2,FALSE)</f>
        <v>116</v>
      </c>
      <c r="C14" s="15" t="s">
        <v>17</v>
      </c>
      <c r="D14" s="16">
        <v>67</v>
      </c>
      <c r="E14" s="16" t="s">
        <v>17</v>
      </c>
      <c r="F14" s="16">
        <v>24</v>
      </c>
      <c r="G14" s="16" t="s">
        <v>21</v>
      </c>
      <c r="I14" s="16">
        <v>2000</v>
      </c>
      <c r="J14" s="16" t="s">
        <v>952</v>
      </c>
      <c r="K14" s="16" t="s">
        <v>953</v>
      </c>
      <c r="L14" s="16" t="s">
        <v>954</v>
      </c>
      <c r="M14" s="16" t="s">
        <v>913</v>
      </c>
      <c r="N14" s="16">
        <v>0</v>
      </c>
      <c r="O14" s="16" t="s">
        <v>20</v>
      </c>
      <c r="V14" s="16" t="s">
        <v>75</v>
      </c>
      <c r="X14" s="16" t="s">
        <v>19</v>
      </c>
      <c r="AC14" s="16" t="s">
        <v>913</v>
      </c>
      <c r="AD14" s="17">
        <v>0</v>
      </c>
      <c r="AE14" s="17">
        <v>0</v>
      </c>
      <c r="AF14" s="17">
        <v>0</v>
      </c>
      <c r="AG14" s="17" t="s">
        <v>20</v>
      </c>
      <c r="AN14" s="17" t="s">
        <v>75</v>
      </c>
      <c r="AU14" s="17">
        <v>0</v>
      </c>
      <c r="AV14" s="17" t="s">
        <v>20</v>
      </c>
      <c r="BB14" s="17" t="s">
        <v>75</v>
      </c>
      <c r="BE14" s="17" t="s">
        <v>19</v>
      </c>
      <c r="BF14" s="17">
        <v>0</v>
      </c>
      <c r="BJ14" s="18" t="s">
        <v>20</v>
      </c>
      <c r="BQ14" s="19" t="s">
        <v>20</v>
      </c>
      <c r="BS14" s="19" t="s">
        <v>20</v>
      </c>
      <c r="BU14" s="57" t="s">
        <v>955</v>
      </c>
    </row>
    <row r="15" spans="1:73" x14ac:dyDescent="0.25">
      <c r="A15" s="14" t="s">
        <v>717</v>
      </c>
      <c r="B15" s="60">
        <f>VLOOKUP(A15,Pop!A55:B999,2,FALSE)</f>
        <v>131</v>
      </c>
      <c r="C15" s="15" t="s">
        <v>17</v>
      </c>
      <c r="D15" s="16">
        <v>58</v>
      </c>
      <c r="E15" s="16" t="s">
        <v>17</v>
      </c>
      <c r="F15" s="16">
        <v>40</v>
      </c>
      <c r="G15" s="16" t="s">
        <v>21</v>
      </c>
      <c r="I15" s="16">
        <v>4000</v>
      </c>
      <c r="J15" s="16" t="s">
        <v>719</v>
      </c>
      <c r="K15" s="16">
        <v>45</v>
      </c>
      <c r="L15" s="16">
        <v>70</v>
      </c>
      <c r="N15" s="16">
        <v>2</v>
      </c>
      <c r="O15" s="16" t="s">
        <v>17</v>
      </c>
      <c r="P15" s="16">
        <v>40</v>
      </c>
      <c r="Q15" s="16" t="s">
        <v>21</v>
      </c>
      <c r="S15" s="16">
        <v>4000</v>
      </c>
      <c r="T15" s="16" t="s">
        <v>720</v>
      </c>
      <c r="U15" s="16">
        <v>145</v>
      </c>
      <c r="X15" s="16" t="s">
        <v>19</v>
      </c>
      <c r="AD15" s="17">
        <v>0</v>
      </c>
      <c r="AE15" s="17">
        <v>0</v>
      </c>
      <c r="AF15" s="17">
        <v>0</v>
      </c>
      <c r="AG15" s="17" t="s">
        <v>20</v>
      </c>
      <c r="AV15" s="17" t="s">
        <v>20</v>
      </c>
      <c r="BJ15" s="18" t="s">
        <v>20</v>
      </c>
      <c r="BQ15" s="19" t="s">
        <v>20</v>
      </c>
      <c r="BS15" s="19" t="s">
        <v>20</v>
      </c>
    </row>
    <row r="16" spans="1:73" x14ac:dyDescent="0.25">
      <c r="A16" s="14" t="s">
        <v>2167</v>
      </c>
      <c r="B16" s="60">
        <f>VLOOKUP(A16,Pop!A140:B1084,2,FALSE)</f>
        <v>132</v>
      </c>
      <c r="C16" s="15" t="s">
        <v>17</v>
      </c>
      <c r="D16" s="16">
        <v>75</v>
      </c>
      <c r="E16" s="16" t="s">
        <v>17</v>
      </c>
      <c r="F16" s="16">
        <v>9.25</v>
      </c>
      <c r="G16" s="16" t="s">
        <v>21</v>
      </c>
      <c r="I16" s="16">
        <v>1000</v>
      </c>
      <c r="J16" s="16">
        <v>4.25</v>
      </c>
      <c r="K16" s="16">
        <v>27.25</v>
      </c>
      <c r="L16" s="16">
        <v>54.5</v>
      </c>
      <c r="N16" s="16">
        <v>4</v>
      </c>
      <c r="O16" s="16" t="s">
        <v>17</v>
      </c>
      <c r="P16" s="16">
        <v>9.25</v>
      </c>
      <c r="Q16" s="16" t="s">
        <v>21</v>
      </c>
      <c r="S16" s="16">
        <v>1000</v>
      </c>
      <c r="T16" s="16">
        <v>4.5</v>
      </c>
      <c r="X16" s="16" t="s">
        <v>19</v>
      </c>
      <c r="AD16" s="17">
        <v>75</v>
      </c>
      <c r="AE16" s="17">
        <v>4</v>
      </c>
      <c r="AF16" s="17">
        <v>15</v>
      </c>
      <c r="AG16" s="17" t="s">
        <v>17</v>
      </c>
      <c r="AH16" s="17">
        <v>15</v>
      </c>
      <c r="AO16" s="17" t="s">
        <v>536</v>
      </c>
      <c r="AP16" s="17" t="s">
        <v>19</v>
      </c>
      <c r="AU16" s="17">
        <v>15</v>
      </c>
      <c r="AV16" s="17" t="s">
        <v>17</v>
      </c>
      <c r="AW16" s="17">
        <v>15</v>
      </c>
      <c r="BD16" s="17" t="s">
        <v>536</v>
      </c>
      <c r="BE16" s="17" t="s">
        <v>19</v>
      </c>
      <c r="BJ16" s="18" t="s">
        <v>20</v>
      </c>
      <c r="BQ16" s="19" t="s">
        <v>20</v>
      </c>
      <c r="BS16" s="19" t="s">
        <v>20</v>
      </c>
    </row>
    <row r="17" spans="1:73" x14ac:dyDescent="0.25">
      <c r="A17" s="14" t="s">
        <v>573</v>
      </c>
      <c r="B17" s="60">
        <f>VLOOKUP(A17,Pop!A294:B1238,2,FALSE)</f>
        <v>132</v>
      </c>
      <c r="C17" s="15" t="s">
        <v>17</v>
      </c>
      <c r="D17" s="16">
        <v>67</v>
      </c>
      <c r="E17" s="16" t="s">
        <v>17</v>
      </c>
      <c r="F17" s="16">
        <v>29</v>
      </c>
      <c r="G17" s="16" t="s">
        <v>21</v>
      </c>
      <c r="I17" s="16">
        <v>3000</v>
      </c>
      <c r="J17" s="16">
        <v>3.8E-3</v>
      </c>
      <c r="N17" s="16">
        <v>2</v>
      </c>
      <c r="O17" s="16" t="s">
        <v>17</v>
      </c>
      <c r="P17" s="16">
        <v>29</v>
      </c>
      <c r="Q17" s="16" t="s">
        <v>21</v>
      </c>
      <c r="S17" s="16">
        <v>3000</v>
      </c>
      <c r="T17" s="16">
        <v>3.8E-3</v>
      </c>
      <c r="X17" s="16" t="s">
        <v>19</v>
      </c>
      <c r="AD17" s="17">
        <v>64</v>
      </c>
      <c r="AE17" s="17">
        <v>2</v>
      </c>
      <c r="AF17" s="17">
        <v>29</v>
      </c>
      <c r="AG17" s="17" t="s">
        <v>17</v>
      </c>
      <c r="AH17" s="17">
        <v>29</v>
      </c>
      <c r="AI17" s="17">
        <v>4000</v>
      </c>
      <c r="AJ17" s="17" t="s">
        <v>21</v>
      </c>
      <c r="AL17" s="17">
        <v>2E-3</v>
      </c>
      <c r="AP17" s="17" t="s">
        <v>19</v>
      </c>
      <c r="AU17" s="17">
        <v>29</v>
      </c>
      <c r="AV17" s="17" t="s">
        <v>17</v>
      </c>
      <c r="AW17" s="17">
        <v>29</v>
      </c>
      <c r="AX17" s="17">
        <v>4000</v>
      </c>
      <c r="AY17" s="17" t="s">
        <v>21</v>
      </c>
      <c r="BA17" s="17">
        <v>2E-3</v>
      </c>
      <c r="BE17" s="17" t="s">
        <v>19</v>
      </c>
      <c r="BJ17" s="18" t="s">
        <v>20</v>
      </c>
      <c r="BQ17" s="19" t="s">
        <v>17</v>
      </c>
      <c r="BR17" s="19">
        <v>17</v>
      </c>
      <c r="BS17" s="19" t="s">
        <v>20</v>
      </c>
    </row>
    <row r="18" spans="1:73" x14ac:dyDescent="0.25">
      <c r="A18" s="14" t="s">
        <v>1394</v>
      </c>
      <c r="B18" s="60">
        <f>VLOOKUP(A18,Pop!A255:B1199,2,FALSE)</f>
        <v>144</v>
      </c>
      <c r="C18" s="15" t="s">
        <v>17</v>
      </c>
      <c r="D18" s="16">
        <v>75</v>
      </c>
      <c r="E18" s="16" t="s">
        <v>17</v>
      </c>
      <c r="F18" s="16">
        <v>20</v>
      </c>
      <c r="G18" s="16" t="s">
        <v>21</v>
      </c>
      <c r="I18" s="16">
        <v>2499</v>
      </c>
      <c r="J18" s="16" t="s">
        <v>1397</v>
      </c>
      <c r="K18" s="16">
        <v>22</v>
      </c>
      <c r="L18" s="16">
        <v>27</v>
      </c>
      <c r="N18" s="16">
        <v>8</v>
      </c>
      <c r="O18" s="16" t="s">
        <v>17</v>
      </c>
      <c r="P18" s="16">
        <v>20</v>
      </c>
      <c r="Q18" s="16" t="s">
        <v>21</v>
      </c>
      <c r="S18" s="16">
        <v>2499</v>
      </c>
      <c r="T18" s="16" t="s">
        <v>1397</v>
      </c>
      <c r="U18" s="16">
        <v>38</v>
      </c>
      <c r="V18" s="16">
        <v>164</v>
      </c>
      <c r="X18" s="16" t="s">
        <v>19</v>
      </c>
      <c r="AD18" s="17">
        <v>75</v>
      </c>
      <c r="AE18" s="17">
        <v>8</v>
      </c>
      <c r="AF18" s="17">
        <v>34</v>
      </c>
      <c r="AG18" s="17" t="s">
        <v>17</v>
      </c>
      <c r="AH18" s="17">
        <v>34</v>
      </c>
      <c r="AI18" s="17" t="s">
        <v>149</v>
      </c>
      <c r="AJ18" s="17" t="s">
        <v>21</v>
      </c>
      <c r="AL18" s="17" t="s">
        <v>242</v>
      </c>
      <c r="AN18" s="17">
        <v>34</v>
      </c>
      <c r="AP18" s="17" t="s">
        <v>19</v>
      </c>
      <c r="AU18" s="17">
        <v>34</v>
      </c>
      <c r="AV18" s="17" t="s">
        <v>17</v>
      </c>
      <c r="AW18" s="17">
        <v>34</v>
      </c>
      <c r="AX18" s="17" t="s">
        <v>1398</v>
      </c>
      <c r="AY18" s="17" t="s">
        <v>21</v>
      </c>
      <c r="BA18" s="17" t="s">
        <v>242</v>
      </c>
      <c r="BC18" s="17">
        <v>34</v>
      </c>
      <c r="BE18" s="17" t="s">
        <v>19</v>
      </c>
      <c r="BJ18" s="18" t="s">
        <v>20</v>
      </c>
      <c r="BQ18" s="19" t="s">
        <v>17</v>
      </c>
      <c r="BR18" s="19">
        <v>17</v>
      </c>
      <c r="BS18" s="19" t="s">
        <v>20</v>
      </c>
    </row>
    <row r="19" spans="1:73" x14ac:dyDescent="0.25">
      <c r="A19" s="14" t="s">
        <v>1838</v>
      </c>
      <c r="B19" s="60">
        <f>VLOOKUP(A19,Pop!A152:B1096,2,FALSE)</f>
        <v>146</v>
      </c>
      <c r="C19" s="15" t="s">
        <v>17</v>
      </c>
      <c r="D19" s="16">
        <v>93</v>
      </c>
      <c r="E19" s="16" t="s">
        <v>17</v>
      </c>
      <c r="F19" s="27">
        <v>25</v>
      </c>
      <c r="G19" s="16" t="s">
        <v>21</v>
      </c>
      <c r="I19" s="16">
        <v>2200</v>
      </c>
      <c r="J19" s="16">
        <v>0.02</v>
      </c>
      <c r="K19" s="16">
        <v>4800</v>
      </c>
      <c r="L19" s="16">
        <v>9300</v>
      </c>
      <c r="N19" s="16">
        <v>12</v>
      </c>
      <c r="O19" s="16" t="s">
        <v>17</v>
      </c>
      <c r="P19" s="16">
        <v>25</v>
      </c>
      <c r="Q19" s="16" t="s">
        <v>21</v>
      </c>
      <c r="S19" s="16">
        <v>2200</v>
      </c>
      <c r="T19" s="16">
        <v>0.02</v>
      </c>
      <c r="X19" s="16" t="s">
        <v>19</v>
      </c>
      <c r="AD19" s="17">
        <v>81</v>
      </c>
      <c r="AE19" s="17">
        <v>11</v>
      </c>
      <c r="AF19" s="17">
        <v>45</v>
      </c>
      <c r="AG19" s="17" t="s">
        <v>17</v>
      </c>
      <c r="AH19" s="17">
        <v>45</v>
      </c>
      <c r="AI19" s="17" t="s">
        <v>95</v>
      </c>
      <c r="AJ19" s="17" t="s">
        <v>38</v>
      </c>
      <c r="AK19" s="17" t="s">
        <v>62</v>
      </c>
      <c r="AP19" s="17" t="s">
        <v>42</v>
      </c>
      <c r="AT19" s="17" t="s">
        <v>62</v>
      </c>
      <c r="AU19" s="17">
        <v>45</v>
      </c>
      <c r="AV19" s="17" t="s">
        <v>17</v>
      </c>
      <c r="AW19" s="17">
        <v>45</v>
      </c>
      <c r="AX19" s="17" t="s">
        <v>95</v>
      </c>
      <c r="AY19" s="17" t="s">
        <v>38</v>
      </c>
      <c r="AZ19" s="17" t="s">
        <v>62</v>
      </c>
      <c r="BE19" s="17" t="s">
        <v>42</v>
      </c>
      <c r="BI19" s="17" t="s">
        <v>62</v>
      </c>
      <c r="BJ19" s="18" t="s">
        <v>20</v>
      </c>
      <c r="BQ19" s="19" t="s">
        <v>20</v>
      </c>
      <c r="BS19" s="19" t="s">
        <v>17</v>
      </c>
      <c r="BT19" s="54">
        <v>1.5</v>
      </c>
    </row>
    <row r="20" spans="1:73" x14ac:dyDescent="0.25">
      <c r="A20" s="14" t="s">
        <v>2155</v>
      </c>
      <c r="B20" s="60">
        <f>VLOOKUP(A20,Pop!A189:B1133,2,FALSE)</f>
        <v>150</v>
      </c>
      <c r="C20" s="15" t="s">
        <v>17</v>
      </c>
      <c r="D20" s="16">
        <v>65</v>
      </c>
      <c r="E20" s="16" t="s">
        <v>17</v>
      </c>
      <c r="F20" s="27">
        <v>20</v>
      </c>
      <c r="G20" s="16" t="s">
        <v>21</v>
      </c>
      <c r="I20" s="16">
        <v>1000</v>
      </c>
      <c r="J20" s="16">
        <v>0.55000000000000004</v>
      </c>
      <c r="K20" s="16">
        <v>36.5</v>
      </c>
      <c r="L20" s="16">
        <v>64</v>
      </c>
      <c r="N20" s="16">
        <v>0</v>
      </c>
      <c r="O20" s="16" t="s">
        <v>17</v>
      </c>
      <c r="P20" s="16">
        <v>20</v>
      </c>
      <c r="Q20" s="16" t="s">
        <v>21</v>
      </c>
      <c r="S20" s="16">
        <v>1000</v>
      </c>
      <c r="T20" s="16">
        <v>0.55000000000000004</v>
      </c>
      <c r="W20" s="16" t="s">
        <v>74</v>
      </c>
      <c r="AD20" s="17">
        <v>64</v>
      </c>
      <c r="AE20" s="17">
        <v>0</v>
      </c>
      <c r="AF20" s="17">
        <v>30</v>
      </c>
      <c r="AG20" s="17" t="s">
        <v>17</v>
      </c>
      <c r="AH20" s="17">
        <v>30</v>
      </c>
      <c r="AI20" s="17" t="s">
        <v>75</v>
      </c>
      <c r="AJ20" s="17" t="s">
        <v>38</v>
      </c>
      <c r="AK20" s="17" t="s">
        <v>76</v>
      </c>
      <c r="AL20" s="17" t="s">
        <v>75</v>
      </c>
      <c r="AO20" s="17" t="s">
        <v>76</v>
      </c>
      <c r="AP20" s="17" t="s">
        <v>19</v>
      </c>
      <c r="AU20" s="17">
        <v>30</v>
      </c>
      <c r="AV20" s="17" t="s">
        <v>17</v>
      </c>
      <c r="AW20" s="17">
        <v>30</v>
      </c>
      <c r="AX20" s="17" t="s">
        <v>76</v>
      </c>
      <c r="AY20" s="17" t="s">
        <v>38</v>
      </c>
      <c r="AZ20" s="17" t="s">
        <v>76</v>
      </c>
      <c r="BA20" s="17" t="s">
        <v>76</v>
      </c>
      <c r="BD20" s="17" t="s">
        <v>77</v>
      </c>
      <c r="BE20" s="17" t="s">
        <v>19</v>
      </c>
      <c r="BJ20" s="18" t="s">
        <v>20</v>
      </c>
      <c r="BQ20" s="19" t="s">
        <v>20</v>
      </c>
      <c r="BS20" s="19" t="s">
        <v>20</v>
      </c>
    </row>
    <row r="21" spans="1:73" x14ac:dyDescent="0.25">
      <c r="A21" s="14" t="s">
        <v>2181</v>
      </c>
      <c r="B21" s="60">
        <f>VLOOKUP(A21,Pop!A231:B1175,2,FALSE)</f>
        <v>152</v>
      </c>
      <c r="C21" s="15" t="s">
        <v>17</v>
      </c>
      <c r="D21" s="16" t="s">
        <v>913</v>
      </c>
      <c r="E21" s="16" t="s">
        <v>17</v>
      </c>
      <c r="F21" s="27">
        <v>24</v>
      </c>
      <c r="G21" s="16" t="s">
        <v>21</v>
      </c>
      <c r="I21" s="16" t="s">
        <v>1045</v>
      </c>
      <c r="O21" s="16" t="s">
        <v>20</v>
      </c>
      <c r="AD21" s="17" t="s">
        <v>1046</v>
      </c>
      <c r="AF21" s="17">
        <v>45</v>
      </c>
      <c r="AG21" s="17" t="s">
        <v>17</v>
      </c>
      <c r="AH21" s="17" t="s">
        <v>75</v>
      </c>
      <c r="AI21" s="17" t="s">
        <v>75</v>
      </c>
      <c r="AL21" s="17" t="s">
        <v>75</v>
      </c>
      <c r="AM21" s="17" t="s">
        <v>75</v>
      </c>
      <c r="AP21" s="17" t="s">
        <v>19</v>
      </c>
      <c r="AQ21" s="17" t="s">
        <v>75</v>
      </c>
      <c r="AU21" s="17" t="s">
        <v>75</v>
      </c>
      <c r="AV21" s="17" t="s">
        <v>20</v>
      </c>
      <c r="BJ21" s="18" t="s">
        <v>20</v>
      </c>
      <c r="BQ21" s="19" t="s">
        <v>20</v>
      </c>
      <c r="BS21" s="19" t="s">
        <v>17</v>
      </c>
      <c r="BT21" s="53">
        <v>2</v>
      </c>
    </row>
    <row r="22" spans="1:73" x14ac:dyDescent="0.25">
      <c r="A22" s="14" t="s">
        <v>579</v>
      </c>
      <c r="B22" s="60">
        <f>VLOOKUP(A22,Pop!A241:B1185,2,FALSE)</f>
        <v>158</v>
      </c>
      <c r="C22" s="15" t="s">
        <v>17</v>
      </c>
      <c r="D22" s="16">
        <v>91</v>
      </c>
      <c r="E22" s="16" t="s">
        <v>17</v>
      </c>
      <c r="F22" s="16">
        <v>18</v>
      </c>
      <c r="G22" s="16" t="s">
        <v>21</v>
      </c>
      <c r="I22" s="16">
        <v>6000</v>
      </c>
      <c r="J22" s="16">
        <v>4.0000000000000001E-3</v>
      </c>
      <c r="K22" s="16">
        <v>18</v>
      </c>
      <c r="L22" s="16">
        <v>34</v>
      </c>
      <c r="N22" s="16">
        <v>9</v>
      </c>
      <c r="O22" s="16" t="s">
        <v>17</v>
      </c>
      <c r="P22" s="16">
        <v>18</v>
      </c>
      <c r="Q22" s="16" t="s">
        <v>21</v>
      </c>
      <c r="S22" s="16">
        <v>6000</v>
      </c>
      <c r="T22" s="16">
        <v>4.0000000000000001E-3</v>
      </c>
      <c r="U22" s="16">
        <v>94</v>
      </c>
      <c r="V22" s="16" t="s">
        <v>75</v>
      </c>
      <c r="X22" s="16" t="s">
        <v>19</v>
      </c>
      <c r="AD22" s="17">
        <v>92</v>
      </c>
      <c r="AE22" s="17">
        <v>9</v>
      </c>
      <c r="AF22" s="17">
        <v>55</v>
      </c>
      <c r="AG22" s="17" t="s">
        <v>17</v>
      </c>
      <c r="AH22" s="17">
        <v>55</v>
      </c>
      <c r="AI22" s="17" t="s">
        <v>149</v>
      </c>
      <c r="AJ22" s="17" t="s">
        <v>38</v>
      </c>
      <c r="AK22" s="17" t="s">
        <v>582</v>
      </c>
      <c r="AL22" s="17" t="s">
        <v>75</v>
      </c>
      <c r="AO22" s="17" t="s">
        <v>102</v>
      </c>
      <c r="AP22" s="17" t="s">
        <v>19</v>
      </c>
      <c r="AU22" s="17">
        <v>55</v>
      </c>
      <c r="AV22" s="17" t="s">
        <v>17</v>
      </c>
      <c r="AW22" s="17">
        <v>55</v>
      </c>
      <c r="AX22" s="17" t="s">
        <v>149</v>
      </c>
      <c r="AY22" s="17" t="s">
        <v>38</v>
      </c>
      <c r="AZ22" s="17" t="s">
        <v>582</v>
      </c>
      <c r="BA22" s="17" t="s">
        <v>75</v>
      </c>
      <c r="BD22" s="17" t="s">
        <v>583</v>
      </c>
      <c r="BE22" s="17" t="s">
        <v>19</v>
      </c>
      <c r="BJ22" s="18" t="s">
        <v>17</v>
      </c>
      <c r="BK22" s="18">
        <v>2</v>
      </c>
      <c r="BL22" s="18">
        <v>2</v>
      </c>
      <c r="BM22" s="18" t="s">
        <v>38</v>
      </c>
      <c r="BP22" s="18" t="s">
        <v>584</v>
      </c>
      <c r="BQ22" s="19" t="s">
        <v>20</v>
      </c>
      <c r="BS22" s="19" t="s">
        <v>20</v>
      </c>
    </row>
    <row r="23" spans="1:73" x14ac:dyDescent="0.25">
      <c r="A23" s="14" t="s">
        <v>2169</v>
      </c>
      <c r="B23" s="60">
        <f>VLOOKUP(A23,Pop!A180:B1124,2,FALSE)</f>
        <v>159</v>
      </c>
      <c r="C23" s="15" t="s">
        <v>17</v>
      </c>
      <c r="D23" s="16">
        <v>89</v>
      </c>
      <c r="E23" s="16" t="s">
        <v>17</v>
      </c>
      <c r="F23" s="27">
        <v>30.25</v>
      </c>
      <c r="G23" s="16" t="s">
        <v>21</v>
      </c>
      <c r="I23" s="16">
        <v>3000</v>
      </c>
      <c r="J23" s="27">
        <v>5.5999999999999999E-3</v>
      </c>
      <c r="K23" s="27">
        <v>41.45</v>
      </c>
      <c r="L23" s="27">
        <v>69.45</v>
      </c>
      <c r="N23" s="16">
        <v>6</v>
      </c>
      <c r="O23" s="16" t="s">
        <v>20</v>
      </c>
      <c r="U23" s="16">
        <v>153.44999999999999</v>
      </c>
      <c r="V23" s="16">
        <v>1133.45</v>
      </c>
      <c r="X23" s="16" t="s">
        <v>19</v>
      </c>
      <c r="AD23" s="17">
        <v>89</v>
      </c>
      <c r="AE23" s="17">
        <v>89</v>
      </c>
      <c r="AF23" s="17">
        <v>33.5</v>
      </c>
      <c r="AG23" s="17" t="s">
        <v>17</v>
      </c>
      <c r="AH23" s="17">
        <v>33</v>
      </c>
      <c r="AI23" s="17">
        <v>3000</v>
      </c>
      <c r="AJ23" s="17" t="s">
        <v>21</v>
      </c>
      <c r="AL23" s="17">
        <v>9.4999999999999998E-3</v>
      </c>
      <c r="AN23" s="17" t="s">
        <v>562</v>
      </c>
      <c r="AP23" s="17" t="s">
        <v>19</v>
      </c>
      <c r="AU23" s="17">
        <v>64.03</v>
      </c>
      <c r="AV23" s="17" t="s">
        <v>17</v>
      </c>
      <c r="AW23" s="17">
        <v>33</v>
      </c>
      <c r="AX23" s="17">
        <v>3000</v>
      </c>
      <c r="AY23" s="17" t="s">
        <v>21</v>
      </c>
      <c r="BA23" s="17">
        <v>9.4999999999999998E-3</v>
      </c>
      <c r="BC23" s="17" t="s">
        <v>562</v>
      </c>
      <c r="BE23" s="17" t="s">
        <v>19</v>
      </c>
      <c r="BJ23" s="18" t="s">
        <v>20</v>
      </c>
      <c r="BQ23" s="19" t="s">
        <v>20</v>
      </c>
      <c r="BS23" s="19" t="s">
        <v>17</v>
      </c>
      <c r="BT23" s="54">
        <v>10.85</v>
      </c>
      <c r="BU23" s="57" t="s">
        <v>563</v>
      </c>
    </row>
    <row r="24" spans="1:73" x14ac:dyDescent="0.25">
      <c r="A24" s="14" t="s">
        <v>2246</v>
      </c>
      <c r="B24" s="60">
        <f>VLOOKUP(A24,Pop!A268:B1212,2,FALSE)</f>
        <v>165</v>
      </c>
      <c r="C24" s="15" t="s">
        <v>17</v>
      </c>
      <c r="D24" s="16">
        <v>83</v>
      </c>
      <c r="E24" s="16" t="s">
        <v>17</v>
      </c>
      <c r="F24" s="16">
        <v>18</v>
      </c>
      <c r="G24" s="16" t="s">
        <v>21</v>
      </c>
      <c r="I24" s="16">
        <v>1000</v>
      </c>
      <c r="J24" s="16" t="s">
        <v>1454</v>
      </c>
      <c r="K24" s="16">
        <v>32</v>
      </c>
      <c r="L24" s="16">
        <v>49.5</v>
      </c>
      <c r="N24" s="16">
        <v>9</v>
      </c>
      <c r="O24" s="16" t="s">
        <v>17</v>
      </c>
      <c r="P24" s="16">
        <v>18</v>
      </c>
      <c r="Q24" s="16" t="s">
        <v>21</v>
      </c>
      <c r="S24" s="16">
        <v>1000</v>
      </c>
      <c r="T24" s="16" t="s">
        <v>1455</v>
      </c>
      <c r="U24" s="16">
        <v>101.65</v>
      </c>
      <c r="V24" s="16" t="s">
        <v>647</v>
      </c>
      <c r="X24" s="16" t="s">
        <v>19</v>
      </c>
      <c r="AD24" s="17">
        <v>82</v>
      </c>
      <c r="AE24" s="17">
        <v>9</v>
      </c>
      <c r="AF24" s="17">
        <v>23.73</v>
      </c>
      <c r="AG24" s="17" t="s">
        <v>17</v>
      </c>
      <c r="AH24" s="17">
        <v>23.5</v>
      </c>
      <c r="AI24" s="17">
        <v>3400</v>
      </c>
      <c r="AJ24" s="17" t="s">
        <v>21</v>
      </c>
      <c r="AL24" s="17" t="s">
        <v>1456</v>
      </c>
      <c r="AN24" s="17" t="s">
        <v>1457</v>
      </c>
      <c r="AP24" s="17" t="s">
        <v>19</v>
      </c>
      <c r="AU24" s="17">
        <v>23.5</v>
      </c>
      <c r="AV24" s="17" t="s">
        <v>17</v>
      </c>
      <c r="AW24" s="17">
        <v>23.5</v>
      </c>
      <c r="AX24" s="17">
        <v>3400</v>
      </c>
      <c r="AY24" s="17" t="s">
        <v>21</v>
      </c>
      <c r="BA24" s="17" t="s">
        <v>1458</v>
      </c>
      <c r="BC24" s="17" t="s">
        <v>1459</v>
      </c>
      <c r="BE24" s="17" t="s">
        <v>19</v>
      </c>
      <c r="BJ24" s="18" t="s">
        <v>20</v>
      </c>
      <c r="BQ24" s="19" t="s">
        <v>20</v>
      </c>
      <c r="BS24" s="19" t="s">
        <v>17</v>
      </c>
      <c r="BT24" s="54">
        <v>13.65</v>
      </c>
      <c r="BU24" s="57" t="s">
        <v>1460</v>
      </c>
    </row>
    <row r="25" spans="1:73" x14ac:dyDescent="0.25">
      <c r="A25" s="14" t="s">
        <v>2178</v>
      </c>
      <c r="B25" s="60">
        <f>VLOOKUP(A25,Pop!A230:B1174,2,FALSE)</f>
        <v>168</v>
      </c>
      <c r="C25" s="15" t="s">
        <v>17</v>
      </c>
      <c r="D25" s="16">
        <v>95</v>
      </c>
      <c r="E25" s="16" t="s">
        <v>17</v>
      </c>
      <c r="F25" s="16">
        <v>23</v>
      </c>
      <c r="G25" s="16" t="s">
        <v>21</v>
      </c>
      <c r="I25" s="16">
        <v>3000</v>
      </c>
      <c r="J25" s="16" t="s">
        <v>590</v>
      </c>
      <c r="K25" s="16">
        <v>28</v>
      </c>
      <c r="L25" s="16">
        <v>40.5</v>
      </c>
      <c r="N25" s="16">
        <v>7</v>
      </c>
      <c r="O25" s="16" t="s">
        <v>20</v>
      </c>
      <c r="U25" s="16">
        <v>78</v>
      </c>
      <c r="X25" s="16" t="s">
        <v>19</v>
      </c>
      <c r="AD25" s="17">
        <v>82</v>
      </c>
      <c r="AE25" s="17">
        <v>7</v>
      </c>
      <c r="AF25" s="17">
        <v>16</v>
      </c>
      <c r="AG25" s="17" t="s">
        <v>17</v>
      </c>
      <c r="AH25" s="17">
        <v>16</v>
      </c>
      <c r="AI25" s="17" t="s">
        <v>958</v>
      </c>
      <c r="AJ25" s="17" t="s">
        <v>38</v>
      </c>
      <c r="AK25" s="17" t="s">
        <v>959</v>
      </c>
      <c r="AM25" s="17">
        <v>23</v>
      </c>
      <c r="AN25" s="17">
        <v>2.5</v>
      </c>
      <c r="AP25" s="17" t="s">
        <v>19</v>
      </c>
      <c r="AU25" s="17">
        <v>16</v>
      </c>
      <c r="AV25" s="17" t="s">
        <v>17</v>
      </c>
      <c r="AW25" s="17">
        <v>16</v>
      </c>
      <c r="AX25" s="17" t="s">
        <v>959</v>
      </c>
      <c r="BB25" s="17">
        <v>23</v>
      </c>
      <c r="BC25" s="17">
        <v>2.5</v>
      </c>
      <c r="BE25" s="17" t="s">
        <v>19</v>
      </c>
      <c r="BJ25" s="18" t="s">
        <v>20</v>
      </c>
      <c r="BQ25" s="19" t="s">
        <v>20</v>
      </c>
      <c r="BS25" s="19" t="s">
        <v>20</v>
      </c>
    </row>
    <row r="26" spans="1:73" ht="45" x14ac:dyDescent="0.25">
      <c r="A26" s="14" t="s">
        <v>2291</v>
      </c>
      <c r="B26" s="60">
        <f>VLOOKUP(A26,Pop!A33:B977,2,FALSE)</f>
        <v>170</v>
      </c>
      <c r="C26" s="15" t="s">
        <v>17</v>
      </c>
      <c r="D26" s="16">
        <v>90</v>
      </c>
      <c r="E26" s="16" t="s">
        <v>17</v>
      </c>
      <c r="F26" s="16">
        <v>39</v>
      </c>
      <c r="G26" s="16" t="s">
        <v>21</v>
      </c>
      <c r="I26" s="16" t="s">
        <v>1274</v>
      </c>
      <c r="J26" s="16" t="s">
        <v>1275</v>
      </c>
      <c r="K26" s="16">
        <v>45</v>
      </c>
      <c r="L26" s="16">
        <v>54</v>
      </c>
      <c r="N26" s="16">
        <v>9</v>
      </c>
      <c r="O26" s="16" t="s">
        <v>17</v>
      </c>
      <c r="P26" s="16">
        <v>39</v>
      </c>
      <c r="Q26" s="16" t="s">
        <v>21</v>
      </c>
      <c r="S26" s="16">
        <v>3000</v>
      </c>
      <c r="T26" s="16" t="s">
        <v>1275</v>
      </c>
      <c r="U26" s="16">
        <v>105</v>
      </c>
      <c r="V26" s="16" t="s">
        <v>75</v>
      </c>
      <c r="X26" s="16" t="s">
        <v>147</v>
      </c>
      <c r="AA26" s="16" t="s">
        <v>1276</v>
      </c>
      <c r="AC26" s="16" t="s">
        <v>1277</v>
      </c>
      <c r="AD26" s="17">
        <v>81</v>
      </c>
      <c r="AE26" s="17">
        <v>9</v>
      </c>
      <c r="AF26" s="17" t="s">
        <v>1278</v>
      </c>
      <c r="AG26" s="17" t="s">
        <v>17</v>
      </c>
      <c r="AH26" s="17">
        <v>12</v>
      </c>
      <c r="AI26" s="17" t="s">
        <v>1279</v>
      </c>
      <c r="AJ26" s="17" t="s">
        <v>38</v>
      </c>
      <c r="AK26" s="17" t="s">
        <v>75</v>
      </c>
      <c r="AL26" s="17">
        <v>0</v>
      </c>
      <c r="AO26" s="17" t="s">
        <v>1280</v>
      </c>
      <c r="AP26" s="17" t="s">
        <v>19</v>
      </c>
      <c r="AU26" s="17">
        <v>12</v>
      </c>
      <c r="AV26" s="17" t="s">
        <v>17</v>
      </c>
      <c r="AW26" s="17">
        <v>12</v>
      </c>
      <c r="AX26" s="17" t="s">
        <v>75</v>
      </c>
      <c r="AY26" s="17" t="s">
        <v>38</v>
      </c>
      <c r="AZ26" s="17" t="s">
        <v>1281</v>
      </c>
      <c r="BA26" s="17" t="s">
        <v>75</v>
      </c>
      <c r="BD26" s="17" t="s">
        <v>1282</v>
      </c>
      <c r="BE26" s="17" t="s">
        <v>19</v>
      </c>
      <c r="BJ26" s="18" t="s">
        <v>20</v>
      </c>
      <c r="BQ26" s="19" t="s">
        <v>20</v>
      </c>
      <c r="BS26" s="19" t="s">
        <v>20</v>
      </c>
      <c r="BU26" s="57" t="s">
        <v>1283</v>
      </c>
    </row>
    <row r="27" spans="1:73" x14ac:dyDescent="0.25">
      <c r="A27" s="14" t="s">
        <v>1596</v>
      </c>
      <c r="B27" s="60">
        <f>VLOOKUP(A27,Pop!A150:B1094,2,FALSE)</f>
        <v>170</v>
      </c>
      <c r="C27" s="15" t="s">
        <v>17</v>
      </c>
      <c r="D27" s="16">
        <v>100</v>
      </c>
      <c r="E27" s="16" t="s">
        <v>17</v>
      </c>
      <c r="F27" s="16">
        <v>30</v>
      </c>
      <c r="G27" s="16" t="s">
        <v>21</v>
      </c>
      <c r="I27" s="16">
        <v>2000</v>
      </c>
      <c r="J27" s="16">
        <v>1.0999999999999999E-2</v>
      </c>
      <c r="K27" s="16">
        <v>63</v>
      </c>
      <c r="L27" s="16">
        <v>118</v>
      </c>
      <c r="N27" s="16">
        <v>0</v>
      </c>
      <c r="O27" s="16" t="s">
        <v>17</v>
      </c>
      <c r="AD27" s="17">
        <v>140</v>
      </c>
      <c r="AE27" s="17">
        <v>0</v>
      </c>
      <c r="AF27" s="17">
        <v>40</v>
      </c>
      <c r="AG27" s="17" t="s">
        <v>17</v>
      </c>
      <c r="AH27" s="17">
        <v>40</v>
      </c>
      <c r="AI27" s="17" t="s">
        <v>1599</v>
      </c>
      <c r="AJ27" s="17" t="s">
        <v>38</v>
      </c>
      <c r="AK27" s="17" t="s">
        <v>62</v>
      </c>
      <c r="AV27" s="17" t="s">
        <v>20</v>
      </c>
      <c r="BJ27" s="18" t="s">
        <v>20</v>
      </c>
      <c r="BQ27" s="19" t="s">
        <v>17</v>
      </c>
      <c r="BR27" s="19">
        <v>19.25</v>
      </c>
      <c r="BS27" s="19" t="s">
        <v>20</v>
      </c>
      <c r="BU27" s="57" t="s">
        <v>1600</v>
      </c>
    </row>
    <row r="28" spans="1:73" x14ac:dyDescent="0.25">
      <c r="A28" s="14" t="s">
        <v>868</v>
      </c>
      <c r="B28" s="60">
        <f>VLOOKUP(A28,Pop!A221:B1165,2,FALSE)</f>
        <v>173</v>
      </c>
      <c r="C28" s="15" t="s">
        <v>17</v>
      </c>
      <c r="D28" s="16">
        <v>173</v>
      </c>
      <c r="E28" s="16" t="s">
        <v>17</v>
      </c>
      <c r="F28" s="16">
        <v>20.5</v>
      </c>
      <c r="G28" s="16" t="s">
        <v>21</v>
      </c>
      <c r="I28" s="16">
        <v>3999</v>
      </c>
      <c r="J28" s="16" t="s">
        <v>871</v>
      </c>
      <c r="K28" s="16">
        <v>24.7</v>
      </c>
      <c r="L28" s="16">
        <v>30.5</v>
      </c>
      <c r="N28" s="16">
        <v>0</v>
      </c>
      <c r="O28" s="16" t="s">
        <v>17</v>
      </c>
      <c r="P28" s="16">
        <v>20.5</v>
      </c>
      <c r="Q28" s="16" t="s">
        <v>21</v>
      </c>
      <c r="S28" s="16">
        <v>3999</v>
      </c>
      <c r="T28" s="16">
        <v>4.0000000000000001E-3</v>
      </c>
      <c r="V28" s="16" t="s">
        <v>115</v>
      </c>
      <c r="X28" s="16" t="s">
        <v>80</v>
      </c>
      <c r="AA28" s="16" t="s">
        <v>872</v>
      </c>
      <c r="AD28" s="17">
        <v>173</v>
      </c>
      <c r="AE28" s="17">
        <v>0</v>
      </c>
      <c r="AF28" s="17">
        <v>15.75</v>
      </c>
      <c r="AG28" s="17" t="s">
        <v>17</v>
      </c>
      <c r="AH28" s="17">
        <v>15.75</v>
      </c>
      <c r="AI28" s="17">
        <v>3999</v>
      </c>
      <c r="AJ28" s="17" t="s">
        <v>21</v>
      </c>
      <c r="AL28" s="17" t="s">
        <v>873</v>
      </c>
      <c r="AN28" s="17" t="s">
        <v>874</v>
      </c>
      <c r="AO28" s="17" t="s">
        <v>875</v>
      </c>
      <c r="AP28" s="17" t="s">
        <v>80</v>
      </c>
      <c r="AS28" s="17" t="s">
        <v>876</v>
      </c>
      <c r="AU28" s="17">
        <v>0</v>
      </c>
      <c r="AV28" s="17" t="s">
        <v>17</v>
      </c>
      <c r="AW28" s="17">
        <v>15.75</v>
      </c>
      <c r="AX28" s="17">
        <v>3999</v>
      </c>
      <c r="AY28" s="17" t="s">
        <v>21</v>
      </c>
      <c r="BA28" s="17" t="s">
        <v>877</v>
      </c>
      <c r="BC28" s="17" t="s">
        <v>878</v>
      </c>
      <c r="BE28" s="17" t="s">
        <v>80</v>
      </c>
      <c r="BJ28" s="18" t="s">
        <v>20</v>
      </c>
      <c r="BQ28" s="19" t="s">
        <v>20</v>
      </c>
      <c r="BS28" s="19" t="s">
        <v>20</v>
      </c>
    </row>
    <row r="29" spans="1:73" x14ac:dyDescent="0.25">
      <c r="A29" s="14" t="s">
        <v>1697</v>
      </c>
      <c r="B29" s="60">
        <f>VLOOKUP(A29,Pop!A229:B1173,2,FALSE)</f>
        <v>173</v>
      </c>
      <c r="C29" s="15" t="s">
        <v>17</v>
      </c>
      <c r="D29" s="16">
        <v>80</v>
      </c>
      <c r="E29" s="16" t="s">
        <v>17</v>
      </c>
      <c r="F29" s="16">
        <v>30</v>
      </c>
      <c r="G29" s="16" t="s">
        <v>21</v>
      </c>
      <c r="I29" s="16">
        <v>1000</v>
      </c>
      <c r="J29" s="16" t="s">
        <v>1700</v>
      </c>
      <c r="K29" s="16">
        <v>62</v>
      </c>
      <c r="L29" s="16">
        <v>102</v>
      </c>
      <c r="N29" s="16">
        <v>15</v>
      </c>
      <c r="O29" s="16" t="s">
        <v>17</v>
      </c>
      <c r="P29" s="16">
        <v>30</v>
      </c>
      <c r="Q29" s="16" t="s">
        <v>21</v>
      </c>
      <c r="S29" s="16">
        <v>1000</v>
      </c>
      <c r="T29" s="16" t="s">
        <v>1700</v>
      </c>
      <c r="W29" s="16" t="s">
        <v>1701</v>
      </c>
      <c r="X29" s="16" t="s">
        <v>19</v>
      </c>
      <c r="AD29" s="17">
        <v>80</v>
      </c>
      <c r="AE29" s="17">
        <v>15</v>
      </c>
      <c r="AF29" s="17">
        <v>35</v>
      </c>
      <c r="AG29" s="17" t="s">
        <v>17</v>
      </c>
      <c r="AH29" s="17">
        <v>35</v>
      </c>
      <c r="AI29" s="17">
        <v>3000</v>
      </c>
      <c r="AJ29" s="17" t="s">
        <v>21</v>
      </c>
      <c r="AL29" s="17" t="s">
        <v>1702</v>
      </c>
      <c r="AP29" s="17" t="s">
        <v>19</v>
      </c>
      <c r="AU29" s="17">
        <v>35</v>
      </c>
      <c r="AV29" s="17" t="s">
        <v>17</v>
      </c>
      <c r="AW29" s="17">
        <v>35</v>
      </c>
      <c r="AX29" s="17">
        <v>3000</v>
      </c>
      <c r="AY29" s="17" t="s">
        <v>21</v>
      </c>
      <c r="BA29" s="17" t="s">
        <v>1702</v>
      </c>
      <c r="BE29" s="17" t="s">
        <v>19</v>
      </c>
      <c r="BJ29" s="18" t="s">
        <v>20</v>
      </c>
      <c r="BQ29" s="19" t="s">
        <v>20</v>
      </c>
      <c r="BS29" s="19" t="s">
        <v>20</v>
      </c>
    </row>
    <row r="30" spans="1:73" x14ac:dyDescent="0.25">
      <c r="A30" s="14" t="s">
        <v>2209</v>
      </c>
      <c r="B30" s="60">
        <f>VLOOKUP(A30,Pop!A7:B951,2,FALSE)</f>
        <v>175</v>
      </c>
      <c r="C30" s="15" t="s">
        <v>17</v>
      </c>
      <c r="D30" s="16">
        <v>66</v>
      </c>
      <c r="E30" s="16" t="s">
        <v>17</v>
      </c>
      <c r="F30" s="16">
        <v>13.33</v>
      </c>
      <c r="G30" s="16" t="s">
        <v>227</v>
      </c>
      <c r="I30" s="16">
        <v>44.33</v>
      </c>
      <c r="J30" s="16">
        <v>0.03</v>
      </c>
      <c r="N30" s="16">
        <v>3</v>
      </c>
      <c r="O30" s="16" t="s">
        <v>20</v>
      </c>
      <c r="AD30" s="17">
        <v>0</v>
      </c>
      <c r="AE30" s="17">
        <v>0</v>
      </c>
      <c r="AF30" s="17">
        <v>0</v>
      </c>
      <c r="AG30" s="17" t="s">
        <v>20</v>
      </c>
      <c r="AU30" s="17">
        <v>0</v>
      </c>
      <c r="AV30" s="17" t="s">
        <v>20</v>
      </c>
      <c r="BJ30" s="18" t="s">
        <v>20</v>
      </c>
      <c r="BQ30" s="19" t="s">
        <v>20</v>
      </c>
      <c r="BS30" s="19" t="s">
        <v>20</v>
      </c>
    </row>
    <row r="31" spans="1:73" x14ac:dyDescent="0.25">
      <c r="A31" s="14" t="s">
        <v>904</v>
      </c>
      <c r="B31" s="60">
        <f>VLOOKUP(A31,Pop!A176:B1120,2,FALSE)</f>
        <v>176</v>
      </c>
      <c r="C31" s="15" t="s">
        <v>17</v>
      </c>
      <c r="D31" s="16">
        <v>60</v>
      </c>
      <c r="E31" s="16" t="s">
        <v>17</v>
      </c>
      <c r="F31" s="16">
        <v>38.520000000000003</v>
      </c>
      <c r="G31" s="16" t="s">
        <v>21</v>
      </c>
      <c r="I31" s="16">
        <v>1500</v>
      </c>
      <c r="J31" s="16" t="s">
        <v>907</v>
      </c>
      <c r="K31" s="16">
        <v>60.22</v>
      </c>
      <c r="L31" s="16">
        <v>91.22</v>
      </c>
      <c r="N31" s="16">
        <v>1</v>
      </c>
      <c r="O31" s="16" t="s">
        <v>17</v>
      </c>
      <c r="P31" s="16">
        <v>38.520000000000003</v>
      </c>
      <c r="Q31" s="16" t="s">
        <v>21</v>
      </c>
      <c r="S31" s="16">
        <v>1500</v>
      </c>
      <c r="T31" s="16">
        <v>6.2</v>
      </c>
      <c r="U31" s="16">
        <v>184.22</v>
      </c>
      <c r="V31" s="16">
        <v>1269.22</v>
      </c>
      <c r="X31" s="16" t="s">
        <v>19</v>
      </c>
      <c r="AC31" s="16" t="s">
        <v>647</v>
      </c>
      <c r="AD31" s="17" t="s">
        <v>647</v>
      </c>
      <c r="AF31" s="17" t="s">
        <v>647</v>
      </c>
      <c r="AG31" s="17" t="s">
        <v>20</v>
      </c>
      <c r="AM31" s="17" t="s">
        <v>647</v>
      </c>
      <c r="AU31" s="17" t="s">
        <v>647</v>
      </c>
      <c r="AV31" s="17" t="s">
        <v>20</v>
      </c>
      <c r="BB31" s="17" t="s">
        <v>647</v>
      </c>
      <c r="BJ31" s="18" t="s">
        <v>20</v>
      </c>
      <c r="BQ31" s="19" t="s">
        <v>20</v>
      </c>
      <c r="BS31" s="19" t="s">
        <v>20</v>
      </c>
    </row>
    <row r="32" spans="1:73" x14ac:dyDescent="0.25">
      <c r="A32" s="14" t="s">
        <v>2163</v>
      </c>
      <c r="B32" s="60">
        <f>VLOOKUP(A32,Pop!A27:B971,2,FALSE)</f>
        <v>182</v>
      </c>
      <c r="C32" s="15" t="s">
        <v>17</v>
      </c>
      <c r="D32" s="16">
        <v>180</v>
      </c>
      <c r="E32" s="16" t="s">
        <v>17</v>
      </c>
      <c r="F32" s="16" t="s">
        <v>337</v>
      </c>
      <c r="G32" s="16" t="s">
        <v>21</v>
      </c>
      <c r="I32" s="16" t="s">
        <v>337</v>
      </c>
      <c r="J32" s="16" t="s">
        <v>337</v>
      </c>
      <c r="N32" s="16">
        <v>5</v>
      </c>
      <c r="O32" s="16" t="s">
        <v>17</v>
      </c>
      <c r="P32" s="16" t="s">
        <v>337</v>
      </c>
      <c r="Q32" s="16" t="s">
        <v>21</v>
      </c>
      <c r="S32" s="16" t="s">
        <v>337</v>
      </c>
      <c r="T32" s="16" t="s">
        <v>337</v>
      </c>
      <c r="AD32" s="17">
        <v>180</v>
      </c>
      <c r="AE32" s="17">
        <v>5</v>
      </c>
      <c r="AF32" s="17" t="s">
        <v>337</v>
      </c>
      <c r="AG32" s="17" t="s">
        <v>17</v>
      </c>
      <c r="AV32" s="17" t="s">
        <v>17</v>
      </c>
      <c r="BJ32" s="18" t="s">
        <v>20</v>
      </c>
      <c r="BQ32" s="19" t="s">
        <v>20</v>
      </c>
      <c r="BS32" s="19" t="s">
        <v>20</v>
      </c>
      <c r="BU32" s="57" t="s">
        <v>338</v>
      </c>
    </row>
    <row r="33" spans="1:73" x14ac:dyDescent="0.25">
      <c r="A33" s="14" t="s">
        <v>2190</v>
      </c>
      <c r="B33" s="60">
        <f>VLOOKUP(A33,Pop!A15:B959,2,FALSE)</f>
        <v>185</v>
      </c>
      <c r="C33" s="15" t="s">
        <v>17</v>
      </c>
      <c r="D33" s="16">
        <v>0</v>
      </c>
      <c r="E33" s="16" t="s">
        <v>20</v>
      </c>
      <c r="M33" s="16" t="s">
        <v>1297</v>
      </c>
      <c r="N33" s="16">
        <v>0</v>
      </c>
      <c r="O33" s="16" t="s">
        <v>20</v>
      </c>
      <c r="U33" s="16">
        <v>0</v>
      </c>
      <c r="V33" s="16">
        <v>0</v>
      </c>
      <c r="W33" s="16">
        <v>0</v>
      </c>
      <c r="AD33" s="17">
        <v>41</v>
      </c>
      <c r="AE33" s="17">
        <v>20</v>
      </c>
      <c r="AF33" s="17">
        <v>30.62</v>
      </c>
      <c r="AG33" s="17" t="s">
        <v>20</v>
      </c>
      <c r="AO33" s="17" t="s">
        <v>1298</v>
      </c>
      <c r="AP33" s="17" t="s">
        <v>19</v>
      </c>
      <c r="AU33" s="17">
        <v>30.62</v>
      </c>
      <c r="AV33" s="17" t="s">
        <v>20</v>
      </c>
      <c r="BE33" s="17" t="s">
        <v>19</v>
      </c>
      <c r="BJ33" s="18" t="s">
        <v>20</v>
      </c>
      <c r="BQ33" s="19" t="s">
        <v>20</v>
      </c>
      <c r="BS33" s="19" t="s">
        <v>20</v>
      </c>
      <c r="BU33" s="57" t="s">
        <v>2948</v>
      </c>
    </row>
    <row r="34" spans="1:73" x14ac:dyDescent="0.25">
      <c r="A34" s="14" t="s">
        <v>893</v>
      </c>
      <c r="B34" s="60">
        <f>VLOOKUP(A34,Pop!A110:B1054,2,FALSE)</f>
        <v>185</v>
      </c>
      <c r="C34" s="15" t="s">
        <v>17</v>
      </c>
      <c r="D34" s="16">
        <v>75</v>
      </c>
      <c r="E34" s="16" t="s">
        <v>17</v>
      </c>
      <c r="F34" s="16">
        <v>27.5</v>
      </c>
      <c r="G34" s="16" t="s">
        <v>21</v>
      </c>
      <c r="I34" s="16">
        <v>3000</v>
      </c>
      <c r="J34" s="16">
        <v>7.5</v>
      </c>
      <c r="K34" s="16">
        <v>37.5</v>
      </c>
      <c r="L34" s="16">
        <v>62.5</v>
      </c>
      <c r="N34" s="16">
        <v>3</v>
      </c>
      <c r="O34" s="16" t="s">
        <v>17</v>
      </c>
      <c r="P34" s="16">
        <v>27.5</v>
      </c>
      <c r="Q34" s="16" t="s">
        <v>21</v>
      </c>
      <c r="S34" s="16">
        <v>3000</v>
      </c>
      <c r="T34" s="16">
        <v>7.5</v>
      </c>
      <c r="U34" s="16">
        <v>137.5</v>
      </c>
      <c r="V34" s="24">
        <v>1100</v>
      </c>
      <c r="X34" s="16" t="s">
        <v>19</v>
      </c>
      <c r="AD34" s="17">
        <v>75</v>
      </c>
      <c r="AE34" s="17">
        <v>3</v>
      </c>
      <c r="AF34" s="17">
        <v>25</v>
      </c>
      <c r="AG34" s="17" t="s">
        <v>17</v>
      </c>
      <c r="AH34" s="17">
        <v>25</v>
      </c>
      <c r="AO34" s="17" t="s">
        <v>896</v>
      </c>
      <c r="AP34" s="17" t="s">
        <v>19</v>
      </c>
      <c r="AU34" s="17">
        <v>25</v>
      </c>
      <c r="AV34" s="17" t="s">
        <v>17</v>
      </c>
      <c r="AW34" s="17">
        <v>25</v>
      </c>
      <c r="BD34" s="17" t="s">
        <v>897</v>
      </c>
      <c r="BE34" s="17" t="s">
        <v>19</v>
      </c>
      <c r="BJ34" s="18" t="s">
        <v>20</v>
      </c>
      <c r="BQ34" s="19" t="s">
        <v>20</v>
      </c>
      <c r="BS34" s="19" t="s">
        <v>20</v>
      </c>
      <c r="BU34" s="57" t="s">
        <v>898</v>
      </c>
    </row>
    <row r="35" spans="1:73" x14ac:dyDescent="0.25">
      <c r="A35" s="14" t="s">
        <v>2224</v>
      </c>
      <c r="B35" s="60">
        <f>VLOOKUP(A35,Pop!A247:B1191,2,FALSE)</f>
        <v>191</v>
      </c>
      <c r="C35" s="15" t="s">
        <v>17</v>
      </c>
      <c r="D35" s="16">
        <v>81</v>
      </c>
      <c r="E35" s="16" t="s">
        <v>17</v>
      </c>
      <c r="F35" s="16">
        <v>45</v>
      </c>
      <c r="G35" s="16" t="s">
        <v>21</v>
      </c>
      <c r="I35" s="16">
        <v>2000</v>
      </c>
      <c r="J35" s="16">
        <v>45</v>
      </c>
      <c r="K35" s="16">
        <v>60</v>
      </c>
      <c r="L35" s="16">
        <v>85</v>
      </c>
      <c r="N35" s="16">
        <v>2</v>
      </c>
      <c r="O35" s="16" t="s">
        <v>17</v>
      </c>
      <c r="P35" s="16">
        <v>45</v>
      </c>
      <c r="Q35" s="16" t="s">
        <v>21</v>
      </c>
      <c r="S35" s="16">
        <v>2000</v>
      </c>
      <c r="T35" s="16">
        <v>45</v>
      </c>
      <c r="V35" s="16">
        <v>1035</v>
      </c>
      <c r="X35" s="16" t="s">
        <v>19</v>
      </c>
      <c r="AD35" s="17">
        <v>81</v>
      </c>
      <c r="AE35" s="17">
        <v>0</v>
      </c>
      <c r="AF35" s="17">
        <v>25</v>
      </c>
      <c r="AG35" s="17" t="s">
        <v>17</v>
      </c>
      <c r="AH35" s="17">
        <v>25</v>
      </c>
      <c r="AJ35" s="17" t="s">
        <v>38</v>
      </c>
      <c r="AK35" s="17" t="s">
        <v>90</v>
      </c>
      <c r="AL35" s="17">
        <v>25</v>
      </c>
      <c r="AP35" s="17" t="s">
        <v>19</v>
      </c>
      <c r="AU35" s="17">
        <v>0</v>
      </c>
      <c r="AV35" s="17" t="s">
        <v>20</v>
      </c>
      <c r="BJ35" s="18" t="s">
        <v>20</v>
      </c>
      <c r="BQ35" s="19" t="s">
        <v>20</v>
      </c>
      <c r="BS35" s="19" t="s">
        <v>20</v>
      </c>
    </row>
    <row r="36" spans="1:73" x14ac:dyDescent="0.25">
      <c r="A36" s="14" t="s">
        <v>2205</v>
      </c>
      <c r="B36" s="60">
        <f>VLOOKUP(A36,Pop!A45:B989,2,FALSE)</f>
        <v>193</v>
      </c>
      <c r="C36" s="15" t="s">
        <v>17</v>
      </c>
      <c r="D36" s="16">
        <v>85</v>
      </c>
      <c r="E36" s="16" t="s">
        <v>17</v>
      </c>
      <c r="F36" s="27">
        <v>32.5</v>
      </c>
      <c r="G36" s="16" t="s">
        <v>21</v>
      </c>
      <c r="I36" s="16">
        <v>1000</v>
      </c>
      <c r="J36" s="27">
        <v>7.8</v>
      </c>
      <c r="K36" s="27">
        <v>63.7</v>
      </c>
      <c r="L36" s="27">
        <v>102.7</v>
      </c>
      <c r="N36" s="16">
        <v>5</v>
      </c>
      <c r="O36" s="16" t="s">
        <v>17</v>
      </c>
      <c r="P36" s="27">
        <v>32.5</v>
      </c>
      <c r="Q36" s="16" t="s">
        <v>21</v>
      </c>
      <c r="S36" s="16">
        <v>1000</v>
      </c>
      <c r="T36" s="27">
        <v>7.8</v>
      </c>
      <c r="U36" s="27">
        <v>219.7</v>
      </c>
      <c r="V36" s="27">
        <v>1584.7</v>
      </c>
      <c r="X36" s="16" t="s">
        <v>19</v>
      </c>
      <c r="AD36" s="17">
        <v>77</v>
      </c>
      <c r="AE36" s="17">
        <v>5</v>
      </c>
      <c r="AF36" s="22">
        <v>20</v>
      </c>
      <c r="AG36" s="17" t="s">
        <v>17</v>
      </c>
      <c r="AH36" s="22">
        <v>20</v>
      </c>
      <c r="AI36" s="17">
        <v>3000</v>
      </c>
      <c r="AJ36" s="17" t="s">
        <v>21</v>
      </c>
      <c r="AL36" s="22">
        <v>1.5</v>
      </c>
      <c r="AN36" s="17" t="s">
        <v>1812</v>
      </c>
      <c r="AP36" s="17" t="s">
        <v>19</v>
      </c>
      <c r="AU36" s="22">
        <v>20</v>
      </c>
      <c r="AV36" s="17" t="s">
        <v>17</v>
      </c>
      <c r="AW36" s="22">
        <v>20</v>
      </c>
      <c r="AX36" s="17">
        <v>3000</v>
      </c>
      <c r="AY36" s="17" t="s">
        <v>21</v>
      </c>
      <c r="BA36" s="22">
        <v>1.5</v>
      </c>
      <c r="BC36" s="17" t="s">
        <v>1813</v>
      </c>
      <c r="BE36" s="17" t="s">
        <v>19</v>
      </c>
      <c r="BJ36" s="18" t="s">
        <v>20</v>
      </c>
      <c r="BQ36" s="19" t="s">
        <v>20</v>
      </c>
      <c r="BS36" s="19" t="s">
        <v>20</v>
      </c>
    </row>
    <row r="37" spans="1:73" ht="30" x14ac:dyDescent="0.25">
      <c r="A37" s="14" t="s">
        <v>2225</v>
      </c>
      <c r="B37" s="60">
        <f>VLOOKUP(A37,Pop!A218:B1162,2,FALSE)</f>
        <v>193</v>
      </c>
      <c r="C37" s="15" t="s">
        <v>17</v>
      </c>
      <c r="D37" s="16">
        <v>97</v>
      </c>
      <c r="E37" s="16" t="s">
        <v>17</v>
      </c>
      <c r="F37" s="16">
        <v>70</v>
      </c>
      <c r="G37" s="16" t="s">
        <v>21</v>
      </c>
      <c r="I37" s="16">
        <v>1000</v>
      </c>
      <c r="J37" s="16" t="s">
        <v>146</v>
      </c>
      <c r="K37" s="16">
        <v>110</v>
      </c>
      <c r="L37" s="16">
        <v>160</v>
      </c>
      <c r="N37" s="16">
        <v>13</v>
      </c>
      <c r="O37" s="16" t="s">
        <v>20</v>
      </c>
      <c r="U37" s="16">
        <v>310</v>
      </c>
      <c r="V37" s="16">
        <v>2060</v>
      </c>
      <c r="X37" s="16" t="s">
        <v>147</v>
      </c>
      <c r="AA37" s="16" t="s">
        <v>148</v>
      </c>
      <c r="AC37" s="16" t="s">
        <v>95</v>
      </c>
      <c r="AD37" s="17">
        <v>85</v>
      </c>
      <c r="AE37" s="17">
        <v>11</v>
      </c>
      <c r="AF37" s="17">
        <v>40</v>
      </c>
      <c r="AG37" s="17" t="s">
        <v>17</v>
      </c>
      <c r="AH37" s="17">
        <v>40</v>
      </c>
      <c r="AI37" s="17" t="s">
        <v>149</v>
      </c>
      <c r="AJ37" s="17" t="s">
        <v>38</v>
      </c>
      <c r="AK37" s="17" t="s">
        <v>150</v>
      </c>
      <c r="AL37" s="17" t="s">
        <v>95</v>
      </c>
      <c r="AP37" s="17" t="s">
        <v>19</v>
      </c>
      <c r="AU37" s="17">
        <v>50</v>
      </c>
      <c r="AV37" s="17" t="s">
        <v>17</v>
      </c>
      <c r="AW37" s="17">
        <v>50</v>
      </c>
      <c r="AX37" s="17">
        <v>15000</v>
      </c>
      <c r="AY37" s="17" t="s">
        <v>21</v>
      </c>
      <c r="BA37" s="17">
        <v>3.333E-3</v>
      </c>
      <c r="BC37" s="17">
        <v>50</v>
      </c>
      <c r="BE37" s="17" t="s">
        <v>19</v>
      </c>
      <c r="BJ37" s="18" t="s">
        <v>20</v>
      </c>
      <c r="BQ37" s="19" t="s">
        <v>20</v>
      </c>
      <c r="BS37" s="19" t="s">
        <v>20</v>
      </c>
      <c r="BU37" s="57" t="s">
        <v>151</v>
      </c>
    </row>
    <row r="38" spans="1:73" x14ac:dyDescent="0.25">
      <c r="A38" s="14" t="s">
        <v>1481</v>
      </c>
      <c r="B38" s="60">
        <f>VLOOKUP(A38,Pop!A70:B1014,2,FALSE)</f>
        <v>196</v>
      </c>
      <c r="C38" s="15" t="s">
        <v>17</v>
      </c>
      <c r="D38" s="16">
        <v>85</v>
      </c>
      <c r="E38" s="16" t="s">
        <v>17</v>
      </c>
      <c r="F38" s="16">
        <v>27</v>
      </c>
      <c r="G38" s="16" t="s">
        <v>21</v>
      </c>
      <c r="I38" s="16">
        <v>1000</v>
      </c>
      <c r="J38" s="16" t="s">
        <v>1484</v>
      </c>
      <c r="K38" s="16">
        <v>29.2</v>
      </c>
      <c r="L38" s="16">
        <v>58.4</v>
      </c>
      <c r="N38" s="16">
        <v>0</v>
      </c>
      <c r="O38" s="16" t="s">
        <v>20</v>
      </c>
      <c r="W38" s="16" t="s">
        <v>1485</v>
      </c>
      <c r="X38" s="16" t="s">
        <v>19</v>
      </c>
      <c r="AD38" s="17">
        <v>80</v>
      </c>
      <c r="AE38" s="17">
        <v>2</v>
      </c>
      <c r="AF38" s="17">
        <v>15</v>
      </c>
      <c r="AG38" s="17" t="s">
        <v>17</v>
      </c>
      <c r="AH38" s="17">
        <v>15</v>
      </c>
      <c r="AI38" s="17" t="s">
        <v>1486</v>
      </c>
      <c r="AJ38" s="17" t="s">
        <v>38</v>
      </c>
      <c r="AK38" s="17" t="s">
        <v>1487</v>
      </c>
      <c r="AL38" s="17" t="s">
        <v>1488</v>
      </c>
      <c r="AO38" s="17" t="s">
        <v>1489</v>
      </c>
      <c r="AP38" s="17" t="s">
        <v>19</v>
      </c>
      <c r="AU38" s="17">
        <v>15</v>
      </c>
      <c r="AV38" s="17" t="s">
        <v>20</v>
      </c>
      <c r="BD38" s="17" t="s">
        <v>1489</v>
      </c>
      <c r="BE38" s="17" t="s">
        <v>19</v>
      </c>
      <c r="BJ38" s="18" t="s">
        <v>20</v>
      </c>
      <c r="BQ38" s="19" t="s">
        <v>20</v>
      </c>
      <c r="BS38" s="19" t="s">
        <v>20</v>
      </c>
    </row>
    <row r="39" spans="1:73" x14ac:dyDescent="0.25">
      <c r="A39" s="14" t="s">
        <v>314</v>
      </c>
      <c r="B39" s="60">
        <f>VLOOKUP(A39,Pop!A104:B1048,2,FALSE)</f>
        <v>196</v>
      </c>
      <c r="C39" s="15" t="s">
        <v>17</v>
      </c>
      <c r="D39" s="16">
        <v>99</v>
      </c>
      <c r="E39" s="16" t="s">
        <v>17</v>
      </c>
      <c r="F39" s="16">
        <v>37</v>
      </c>
      <c r="G39" s="16" t="s">
        <v>21</v>
      </c>
      <c r="I39" s="16" t="s">
        <v>317</v>
      </c>
      <c r="J39" s="16" t="s">
        <v>318</v>
      </c>
      <c r="K39" s="16">
        <v>60</v>
      </c>
      <c r="L39" s="16">
        <v>88.75</v>
      </c>
      <c r="N39" s="16">
        <v>4</v>
      </c>
      <c r="O39" s="16" t="s">
        <v>17</v>
      </c>
      <c r="P39" s="16">
        <v>37</v>
      </c>
      <c r="Q39" s="16" t="s">
        <v>21</v>
      </c>
      <c r="S39" s="24">
        <v>1000</v>
      </c>
      <c r="T39" s="16" t="s">
        <v>319</v>
      </c>
      <c r="U39" s="16">
        <v>175</v>
      </c>
      <c r="V39" s="16" t="s">
        <v>95</v>
      </c>
      <c r="AD39" s="17">
        <v>97</v>
      </c>
      <c r="AE39" s="17">
        <v>4</v>
      </c>
      <c r="AF39" s="17">
        <v>15</v>
      </c>
      <c r="AG39" s="17" t="s">
        <v>17</v>
      </c>
      <c r="AH39" s="17">
        <v>15</v>
      </c>
      <c r="AI39" s="25">
        <v>3000</v>
      </c>
      <c r="AJ39" s="17" t="s">
        <v>21</v>
      </c>
      <c r="AL39" s="17" t="s">
        <v>320</v>
      </c>
      <c r="AU39" s="17">
        <v>17</v>
      </c>
      <c r="AV39" s="17" t="s">
        <v>17</v>
      </c>
      <c r="AW39" s="17">
        <v>15</v>
      </c>
      <c r="AX39" s="25">
        <v>3000</v>
      </c>
      <c r="AY39" s="17" t="s">
        <v>21</v>
      </c>
      <c r="BA39" s="17" t="s">
        <v>321</v>
      </c>
      <c r="BJ39" s="18" t="s">
        <v>47</v>
      </c>
      <c r="BQ39" s="19" t="s">
        <v>20</v>
      </c>
      <c r="BS39" s="19" t="s">
        <v>20</v>
      </c>
    </row>
    <row r="40" spans="1:73" x14ac:dyDescent="0.25">
      <c r="A40" s="14" t="s">
        <v>1932</v>
      </c>
      <c r="B40" s="60">
        <f>VLOOKUP(A40,Pop!A210:B1154,2,FALSE)</f>
        <v>197</v>
      </c>
      <c r="C40" s="15" t="s">
        <v>17</v>
      </c>
      <c r="D40" s="16">
        <v>115</v>
      </c>
      <c r="E40" s="16" t="s">
        <v>17</v>
      </c>
      <c r="F40" s="16">
        <v>12</v>
      </c>
      <c r="G40" s="16" t="s">
        <v>21</v>
      </c>
      <c r="I40" s="16">
        <v>1000</v>
      </c>
      <c r="J40" s="16">
        <v>10</v>
      </c>
      <c r="K40" s="16">
        <v>52</v>
      </c>
      <c r="L40" s="16">
        <v>104</v>
      </c>
      <c r="M40" s="16" t="s">
        <v>1935</v>
      </c>
      <c r="N40" s="16" t="s">
        <v>1936</v>
      </c>
      <c r="O40" s="16" t="s">
        <v>17</v>
      </c>
      <c r="P40" s="16">
        <v>12</v>
      </c>
      <c r="Q40" s="16" t="s">
        <v>21</v>
      </c>
      <c r="S40" s="16">
        <v>1000</v>
      </c>
      <c r="T40" s="16">
        <v>10</v>
      </c>
      <c r="W40" s="16" t="s">
        <v>1937</v>
      </c>
      <c r="X40" s="16" t="s">
        <v>19</v>
      </c>
      <c r="AD40" s="17">
        <v>100</v>
      </c>
      <c r="AE40" s="17">
        <v>10</v>
      </c>
      <c r="AF40" s="17" t="s">
        <v>1938</v>
      </c>
      <c r="AG40" s="17" t="s">
        <v>17</v>
      </c>
      <c r="AH40" s="17">
        <v>30</v>
      </c>
      <c r="AI40" s="17">
        <v>1000</v>
      </c>
      <c r="AJ40" s="17" t="s">
        <v>21</v>
      </c>
      <c r="AL40" s="17">
        <v>12</v>
      </c>
      <c r="AM40" s="17" t="s">
        <v>1939</v>
      </c>
      <c r="AN40" s="17">
        <v>12</v>
      </c>
      <c r="AP40" s="17" t="s">
        <v>59</v>
      </c>
      <c r="AR40" s="17" t="s">
        <v>1940</v>
      </c>
      <c r="AU40" s="17" t="s">
        <v>1938</v>
      </c>
      <c r="AV40" s="17" t="s">
        <v>17</v>
      </c>
      <c r="AW40" s="17">
        <v>30</v>
      </c>
      <c r="AX40" s="17">
        <v>1000</v>
      </c>
      <c r="AY40" s="17" t="s">
        <v>21</v>
      </c>
      <c r="BA40" s="17">
        <v>12</v>
      </c>
      <c r="BB40" s="17" t="s">
        <v>1941</v>
      </c>
      <c r="BC40" s="17">
        <v>12</v>
      </c>
      <c r="BE40" s="17" t="s">
        <v>59</v>
      </c>
      <c r="BG40" s="17" t="s">
        <v>1940</v>
      </c>
      <c r="BJ40" s="18" t="s">
        <v>20</v>
      </c>
      <c r="BQ40" s="19" t="s">
        <v>20</v>
      </c>
      <c r="BS40" s="19" t="s">
        <v>17</v>
      </c>
      <c r="BT40" s="54" t="s">
        <v>1942</v>
      </c>
    </row>
    <row r="41" spans="1:73" x14ac:dyDescent="0.25">
      <c r="A41" s="14" t="s">
        <v>1206</v>
      </c>
      <c r="B41" s="60">
        <f>VLOOKUP(A41,Pop!A54:B998,2,FALSE)</f>
        <v>204</v>
      </c>
      <c r="C41" s="15" t="s">
        <v>17</v>
      </c>
      <c r="D41" s="16">
        <v>95</v>
      </c>
      <c r="E41" s="16" t="s">
        <v>17</v>
      </c>
      <c r="F41" s="16">
        <v>24.5</v>
      </c>
      <c r="G41" s="16" t="s">
        <v>21</v>
      </c>
      <c r="I41" s="24">
        <v>2000</v>
      </c>
      <c r="J41" s="16" t="s">
        <v>1209</v>
      </c>
      <c r="K41" s="16">
        <v>43.25</v>
      </c>
      <c r="L41" s="16">
        <v>80.75</v>
      </c>
      <c r="N41" s="16">
        <v>5</v>
      </c>
      <c r="O41" s="16" t="s">
        <v>17</v>
      </c>
      <c r="P41" s="16">
        <v>24.5</v>
      </c>
      <c r="Q41" s="16" t="s">
        <v>21</v>
      </c>
      <c r="S41" s="24">
        <v>2000</v>
      </c>
      <c r="T41" s="16" t="s">
        <v>1209</v>
      </c>
      <c r="W41" s="16" t="s">
        <v>1210</v>
      </c>
      <c r="X41" s="16" t="s">
        <v>59</v>
      </c>
      <c r="AD41" s="17">
        <v>95</v>
      </c>
      <c r="AE41" s="17">
        <v>5</v>
      </c>
      <c r="AF41" s="17">
        <v>32</v>
      </c>
      <c r="AG41" s="17" t="s">
        <v>17</v>
      </c>
      <c r="AH41" s="17">
        <v>32</v>
      </c>
      <c r="AI41" s="17" t="s">
        <v>1211</v>
      </c>
      <c r="AJ41" s="17" t="s">
        <v>21</v>
      </c>
      <c r="AL41" s="17" t="s">
        <v>1212</v>
      </c>
      <c r="AP41" s="17" t="s">
        <v>59</v>
      </c>
      <c r="AR41" s="17" t="s">
        <v>1213</v>
      </c>
      <c r="AU41" s="17">
        <v>32</v>
      </c>
      <c r="AV41" s="17" t="s">
        <v>17</v>
      </c>
      <c r="AW41" s="17">
        <v>32</v>
      </c>
      <c r="AX41" s="17" t="s">
        <v>1214</v>
      </c>
      <c r="AY41" s="17" t="s">
        <v>21</v>
      </c>
      <c r="BA41" s="17" t="s">
        <v>1215</v>
      </c>
      <c r="BE41" s="17" t="s">
        <v>59</v>
      </c>
      <c r="BG41" s="17" t="s">
        <v>1216</v>
      </c>
      <c r="BJ41" s="18" t="s">
        <v>20</v>
      </c>
      <c r="BQ41" s="19" t="s">
        <v>17</v>
      </c>
      <c r="BR41" s="19">
        <v>21.5</v>
      </c>
      <c r="BS41" s="19" t="s">
        <v>20</v>
      </c>
    </row>
    <row r="42" spans="1:73" x14ac:dyDescent="0.25">
      <c r="A42" s="14" t="s">
        <v>1694</v>
      </c>
      <c r="B42" s="60">
        <f>VLOOKUP(A42,Pop!A46:B990,2,FALSE)</f>
        <v>214</v>
      </c>
      <c r="C42" s="15" t="s">
        <v>17</v>
      </c>
      <c r="D42" s="16">
        <v>105</v>
      </c>
      <c r="E42" s="16" t="s">
        <v>17</v>
      </c>
      <c r="F42" s="16">
        <v>35</v>
      </c>
      <c r="G42" s="16" t="s">
        <v>21</v>
      </c>
      <c r="I42" s="16">
        <v>2000</v>
      </c>
      <c r="J42" s="16">
        <v>2.5000000000000001E-2</v>
      </c>
      <c r="N42" s="16">
        <v>0</v>
      </c>
      <c r="O42" s="16" t="s">
        <v>20</v>
      </c>
      <c r="AD42" s="17">
        <v>105</v>
      </c>
      <c r="AE42" s="17">
        <v>0</v>
      </c>
      <c r="AF42" s="17">
        <v>30</v>
      </c>
      <c r="AG42" s="17" t="s">
        <v>17</v>
      </c>
      <c r="AH42" s="17">
        <v>30</v>
      </c>
      <c r="AJ42" s="17" t="s">
        <v>38</v>
      </c>
      <c r="AL42" s="17">
        <v>30</v>
      </c>
      <c r="AV42" s="17" t="s">
        <v>20</v>
      </c>
      <c r="BJ42" s="18" t="s">
        <v>20</v>
      </c>
      <c r="BQ42" s="19" t="s">
        <v>17</v>
      </c>
      <c r="BR42" s="19">
        <v>14</v>
      </c>
      <c r="BS42" s="19" t="s">
        <v>20</v>
      </c>
    </row>
    <row r="43" spans="1:73" x14ac:dyDescent="0.25">
      <c r="A43" s="14" t="s">
        <v>2214</v>
      </c>
      <c r="B43" s="60">
        <f>VLOOKUP(A43,Pop!A215:B1159,2,FALSE)</f>
        <v>214</v>
      </c>
      <c r="C43" s="15" t="s">
        <v>17</v>
      </c>
      <c r="D43" s="16">
        <v>110</v>
      </c>
      <c r="E43" s="16" t="s">
        <v>17</v>
      </c>
      <c r="G43" s="16" t="s">
        <v>38</v>
      </c>
      <c r="H43" s="16" t="s">
        <v>350</v>
      </c>
      <c r="N43" s="16">
        <v>19</v>
      </c>
      <c r="O43" s="16" t="s">
        <v>17</v>
      </c>
      <c r="Q43" s="16" t="s">
        <v>38</v>
      </c>
      <c r="R43" s="16" t="s">
        <v>102</v>
      </c>
      <c r="AD43" s="17">
        <v>76</v>
      </c>
      <c r="AE43" s="17">
        <v>19</v>
      </c>
      <c r="AF43" s="17">
        <v>40</v>
      </c>
      <c r="AG43" s="17" t="s">
        <v>17</v>
      </c>
      <c r="AH43" s="17">
        <v>40</v>
      </c>
      <c r="AU43" s="17">
        <v>40</v>
      </c>
      <c r="AV43" s="17" t="s">
        <v>17</v>
      </c>
      <c r="AW43" s="17">
        <v>40</v>
      </c>
      <c r="BJ43" s="18" t="s">
        <v>20</v>
      </c>
      <c r="BQ43" s="19" t="s">
        <v>20</v>
      </c>
      <c r="BS43" s="19" t="s">
        <v>17</v>
      </c>
      <c r="BT43" s="54">
        <v>2</v>
      </c>
      <c r="BU43" s="57" t="s">
        <v>351</v>
      </c>
    </row>
    <row r="44" spans="1:73" x14ac:dyDescent="0.25">
      <c r="A44" s="14" t="s">
        <v>971</v>
      </c>
      <c r="B44" s="60">
        <f>VLOOKUP(A44,Pop!A216:B1160,2,FALSE)</f>
        <v>221</v>
      </c>
      <c r="C44" s="15" t="s">
        <v>17</v>
      </c>
      <c r="D44" s="16">
        <v>124</v>
      </c>
      <c r="E44" s="16" t="s">
        <v>17</v>
      </c>
      <c r="F44" s="16">
        <v>16.3</v>
      </c>
      <c r="G44" s="16" t="s">
        <v>21</v>
      </c>
      <c r="I44" s="16">
        <v>1000</v>
      </c>
      <c r="J44" s="16">
        <v>4.0000000000000001E-3</v>
      </c>
      <c r="K44" s="16">
        <v>32.299999999999997</v>
      </c>
      <c r="L44" s="16">
        <v>52.3</v>
      </c>
      <c r="N44" s="16">
        <v>8</v>
      </c>
      <c r="O44" s="16" t="s">
        <v>17</v>
      </c>
      <c r="P44" s="16">
        <v>16.3</v>
      </c>
      <c r="Q44" s="16" t="s">
        <v>21</v>
      </c>
      <c r="S44" s="16">
        <v>1000</v>
      </c>
      <c r="T44" s="16">
        <v>4.0000000000000001E-3</v>
      </c>
      <c r="U44" s="16">
        <v>112.3</v>
      </c>
      <c r="V44" s="16" t="s">
        <v>95</v>
      </c>
      <c r="X44" s="16" t="s">
        <v>19</v>
      </c>
      <c r="AD44" s="17">
        <v>124</v>
      </c>
      <c r="AE44" s="17">
        <v>8</v>
      </c>
      <c r="AF44" s="17">
        <v>27.26</v>
      </c>
      <c r="AG44" s="17" t="s">
        <v>17</v>
      </c>
      <c r="AH44" s="17">
        <v>22.6</v>
      </c>
      <c r="AI44" s="17">
        <v>2000</v>
      </c>
      <c r="AJ44" s="17" t="s">
        <v>21</v>
      </c>
      <c r="AL44" s="17">
        <v>6.3E-3</v>
      </c>
      <c r="AO44" s="17" t="s">
        <v>974</v>
      </c>
      <c r="AP44" s="17" t="s">
        <v>19</v>
      </c>
      <c r="AU44" s="17" t="s">
        <v>975</v>
      </c>
      <c r="AV44" s="17" t="s">
        <v>17</v>
      </c>
      <c r="AW44" s="17">
        <v>12.6</v>
      </c>
      <c r="AX44" s="17" t="s">
        <v>976</v>
      </c>
      <c r="AY44" s="17" t="s">
        <v>21</v>
      </c>
      <c r="BC44" s="17">
        <v>0.63</v>
      </c>
      <c r="BE44" s="17" t="s">
        <v>19</v>
      </c>
      <c r="BJ44" s="18" t="s">
        <v>20</v>
      </c>
      <c r="BQ44" s="19" t="s">
        <v>20</v>
      </c>
      <c r="BS44" s="19" t="s">
        <v>20</v>
      </c>
    </row>
    <row r="45" spans="1:73" x14ac:dyDescent="0.25">
      <c r="A45" s="14" t="s">
        <v>1557</v>
      </c>
      <c r="B45" s="60">
        <f>VLOOKUP(A45,Pop!A125:B1069,2,FALSE)</f>
        <v>222</v>
      </c>
      <c r="C45" s="15" t="s">
        <v>17</v>
      </c>
      <c r="D45" s="16">
        <v>106</v>
      </c>
      <c r="E45" s="16" t="s">
        <v>17</v>
      </c>
      <c r="F45" s="16">
        <v>36.06</v>
      </c>
      <c r="G45" s="16" t="s">
        <v>21</v>
      </c>
      <c r="I45" s="16">
        <v>2000</v>
      </c>
      <c r="J45" s="16" t="s">
        <v>1560</v>
      </c>
      <c r="K45" s="16">
        <v>49.01</v>
      </c>
      <c r="L45" s="16">
        <v>70.61</v>
      </c>
      <c r="N45" s="16">
        <v>5</v>
      </c>
      <c r="O45" s="16" t="s">
        <v>17</v>
      </c>
      <c r="P45" s="16">
        <v>36.049999999999997</v>
      </c>
      <c r="Q45" s="16" t="s">
        <v>21</v>
      </c>
      <c r="S45" s="16">
        <v>2000</v>
      </c>
      <c r="T45" s="16" t="s">
        <v>1561</v>
      </c>
      <c r="U45" s="16">
        <v>99.36</v>
      </c>
      <c r="V45" s="16">
        <v>891.41</v>
      </c>
      <c r="X45" s="16" t="s">
        <v>19</v>
      </c>
      <c r="AD45" s="17">
        <v>106</v>
      </c>
      <c r="AE45" s="17">
        <v>5</v>
      </c>
      <c r="AF45" s="17">
        <v>46</v>
      </c>
      <c r="AG45" s="17" t="s">
        <v>17</v>
      </c>
      <c r="AH45" s="17">
        <v>46</v>
      </c>
      <c r="AI45" s="17">
        <v>2000</v>
      </c>
      <c r="AJ45" s="17" t="s">
        <v>21</v>
      </c>
      <c r="AL45" s="17" t="s">
        <v>1444</v>
      </c>
      <c r="AN45" s="17">
        <v>46</v>
      </c>
      <c r="AP45" s="17" t="s">
        <v>19</v>
      </c>
      <c r="AU45" s="17">
        <v>46</v>
      </c>
      <c r="AV45" s="17" t="s">
        <v>17</v>
      </c>
      <c r="AW45" s="17">
        <v>46</v>
      </c>
      <c r="AX45" s="17">
        <v>2000</v>
      </c>
      <c r="AY45" s="17" t="s">
        <v>21</v>
      </c>
      <c r="BA45" s="17">
        <v>1.5</v>
      </c>
      <c r="BC45" s="17">
        <v>1.5</v>
      </c>
      <c r="BE45" s="17" t="s">
        <v>19</v>
      </c>
      <c r="BJ45" s="18" t="s">
        <v>20</v>
      </c>
      <c r="BQ45" s="19" t="s">
        <v>17</v>
      </c>
      <c r="BR45" s="19">
        <v>0</v>
      </c>
      <c r="BS45" s="19" t="s">
        <v>20</v>
      </c>
    </row>
    <row r="46" spans="1:73" x14ac:dyDescent="0.25">
      <c r="A46" s="14" t="s">
        <v>1797</v>
      </c>
      <c r="B46" s="60">
        <f>VLOOKUP(A46,Pop!A113:B1057,2,FALSE)</f>
        <v>225</v>
      </c>
      <c r="C46" s="15" t="s">
        <v>17</v>
      </c>
      <c r="D46" s="16">
        <v>225</v>
      </c>
      <c r="E46" s="16" t="s">
        <v>17</v>
      </c>
      <c r="F46" s="16">
        <v>20</v>
      </c>
      <c r="G46" s="16" t="s">
        <v>21</v>
      </c>
      <c r="I46" s="16">
        <v>4000</v>
      </c>
      <c r="J46" s="16" t="s">
        <v>1800</v>
      </c>
      <c r="K46" s="16">
        <v>23</v>
      </c>
      <c r="L46" s="16">
        <v>38</v>
      </c>
      <c r="N46" s="16">
        <v>6</v>
      </c>
      <c r="O46" s="16" t="s">
        <v>17</v>
      </c>
      <c r="P46" s="16">
        <v>30</v>
      </c>
      <c r="Q46" s="16" t="s">
        <v>21</v>
      </c>
      <c r="S46" s="16">
        <v>4000</v>
      </c>
      <c r="T46" s="16" t="s">
        <v>1801</v>
      </c>
      <c r="V46" s="16" t="s">
        <v>75</v>
      </c>
      <c r="X46" s="16" t="s">
        <v>19</v>
      </c>
      <c r="AD46" s="17">
        <v>225</v>
      </c>
      <c r="AE46" s="17">
        <v>6</v>
      </c>
      <c r="AF46" s="17">
        <v>14</v>
      </c>
      <c r="AG46" s="17" t="s">
        <v>17</v>
      </c>
      <c r="AH46" s="17">
        <v>14</v>
      </c>
      <c r="AI46" s="17" t="s">
        <v>75</v>
      </c>
      <c r="AP46" s="17" t="s">
        <v>19</v>
      </c>
      <c r="AU46" s="17">
        <v>18</v>
      </c>
      <c r="AV46" s="17" t="s">
        <v>17</v>
      </c>
      <c r="AW46" s="17">
        <v>18</v>
      </c>
      <c r="AX46" s="17" t="s">
        <v>75</v>
      </c>
      <c r="BE46" s="17" t="s">
        <v>19</v>
      </c>
      <c r="BJ46" s="18" t="s">
        <v>20</v>
      </c>
      <c r="BQ46" s="19" t="s">
        <v>20</v>
      </c>
      <c r="BS46" s="19" t="s">
        <v>20</v>
      </c>
    </row>
    <row r="47" spans="1:73" x14ac:dyDescent="0.25">
      <c r="A47" s="14" t="s">
        <v>2180</v>
      </c>
      <c r="B47" s="60">
        <f>VLOOKUP(A47,Pop!A228:B1172,2,FALSE)</f>
        <v>225</v>
      </c>
      <c r="C47" s="15" t="s">
        <v>17</v>
      </c>
      <c r="D47" s="16">
        <v>120</v>
      </c>
      <c r="E47" s="16" t="s">
        <v>17</v>
      </c>
      <c r="F47" s="16">
        <v>17.5</v>
      </c>
      <c r="G47" s="16" t="s">
        <v>38</v>
      </c>
      <c r="H47" s="16" t="s">
        <v>994</v>
      </c>
      <c r="I47" s="16" t="s">
        <v>995</v>
      </c>
      <c r="J47" s="16">
        <v>0</v>
      </c>
      <c r="K47" s="16" t="s">
        <v>996</v>
      </c>
      <c r="N47" s="16">
        <v>9</v>
      </c>
      <c r="O47" s="16" t="s">
        <v>17</v>
      </c>
      <c r="P47" s="16" t="s">
        <v>997</v>
      </c>
      <c r="Q47" s="16" t="s">
        <v>38</v>
      </c>
      <c r="R47" s="16" t="s">
        <v>998</v>
      </c>
      <c r="S47" s="16" t="s">
        <v>149</v>
      </c>
      <c r="T47" s="16">
        <v>0</v>
      </c>
      <c r="W47" s="16" t="s">
        <v>999</v>
      </c>
      <c r="X47" s="16" t="s">
        <v>19</v>
      </c>
      <c r="AC47" s="16" t="s">
        <v>1000</v>
      </c>
      <c r="AD47" s="17">
        <v>120</v>
      </c>
      <c r="AE47" s="17">
        <v>9</v>
      </c>
      <c r="AF47" s="17">
        <v>8.1</v>
      </c>
      <c r="AG47" s="17" t="s">
        <v>17</v>
      </c>
      <c r="AH47" s="17">
        <v>17.5</v>
      </c>
      <c r="AI47" s="17" t="s">
        <v>149</v>
      </c>
      <c r="AJ47" s="17" t="s">
        <v>38</v>
      </c>
      <c r="AK47" s="17" t="s">
        <v>582</v>
      </c>
      <c r="AL47" s="17" t="s">
        <v>1001</v>
      </c>
      <c r="AM47" s="17">
        <v>0</v>
      </c>
      <c r="AP47" s="17" t="s">
        <v>19</v>
      </c>
      <c r="AU47" s="17">
        <v>17.5</v>
      </c>
      <c r="AV47" s="17" t="s">
        <v>17</v>
      </c>
      <c r="AY47" s="17" t="s">
        <v>38</v>
      </c>
      <c r="AZ47" s="17" t="s">
        <v>149</v>
      </c>
      <c r="BA47" s="17">
        <v>0</v>
      </c>
      <c r="BB47" s="17">
        <v>0</v>
      </c>
      <c r="BE47" s="17" t="s">
        <v>19</v>
      </c>
      <c r="BJ47" s="18" t="s">
        <v>17</v>
      </c>
      <c r="BK47" s="18">
        <v>120</v>
      </c>
      <c r="BL47" s="18">
        <v>9</v>
      </c>
      <c r="BM47" s="18" t="s">
        <v>38</v>
      </c>
      <c r="BO47" s="18" t="s">
        <v>62</v>
      </c>
      <c r="BQ47" s="19" t="s">
        <v>20</v>
      </c>
      <c r="BS47" s="19" t="s">
        <v>20</v>
      </c>
    </row>
    <row r="48" spans="1:73" x14ac:dyDescent="0.25">
      <c r="A48" s="14" t="s">
        <v>1711</v>
      </c>
      <c r="B48" s="60">
        <f>VLOOKUP(A48,Pop!A186:B1130,2,FALSE)</f>
        <v>226</v>
      </c>
      <c r="C48" s="15" t="s">
        <v>17</v>
      </c>
      <c r="D48" s="16">
        <v>132</v>
      </c>
      <c r="E48" s="16" t="s">
        <v>17</v>
      </c>
      <c r="F48" s="16">
        <v>10.35</v>
      </c>
      <c r="G48" s="16" t="s">
        <v>38</v>
      </c>
      <c r="H48" s="16" t="s">
        <v>62</v>
      </c>
      <c r="N48" s="16">
        <v>14</v>
      </c>
      <c r="O48" s="16" t="s">
        <v>17</v>
      </c>
      <c r="P48" s="16">
        <v>17</v>
      </c>
      <c r="Q48" s="16" t="s">
        <v>38</v>
      </c>
      <c r="R48" s="16" t="s">
        <v>62</v>
      </c>
      <c r="X48" s="16" t="s">
        <v>19</v>
      </c>
      <c r="AD48" s="17">
        <v>132</v>
      </c>
      <c r="AE48" s="17">
        <v>14</v>
      </c>
      <c r="AF48" s="17">
        <v>14</v>
      </c>
      <c r="AG48" s="17" t="s">
        <v>17</v>
      </c>
      <c r="AH48" s="17">
        <v>14</v>
      </c>
      <c r="AJ48" s="17" t="s">
        <v>38</v>
      </c>
      <c r="AK48" s="17" t="s">
        <v>62</v>
      </c>
      <c r="AP48" s="17" t="s">
        <v>19</v>
      </c>
      <c r="AU48" s="17">
        <v>14</v>
      </c>
      <c r="AV48" s="17" t="s">
        <v>17</v>
      </c>
      <c r="AW48" s="17">
        <v>14</v>
      </c>
      <c r="AY48" s="17" t="s">
        <v>38</v>
      </c>
      <c r="AZ48" s="17" t="s">
        <v>62</v>
      </c>
      <c r="BE48" s="17" t="s">
        <v>19</v>
      </c>
      <c r="BJ48" s="18" t="s">
        <v>20</v>
      </c>
      <c r="BQ48" s="19" t="s">
        <v>20</v>
      </c>
      <c r="BS48" s="19" t="s">
        <v>20</v>
      </c>
    </row>
    <row r="49" spans="1:73" x14ac:dyDescent="0.25">
      <c r="A49" s="14" t="s">
        <v>2206</v>
      </c>
      <c r="B49" s="60">
        <f>VLOOKUP(A49,Pop!A201:B1145,2,FALSE)</f>
        <v>228</v>
      </c>
      <c r="C49" s="15" t="s">
        <v>17</v>
      </c>
      <c r="D49" s="16">
        <v>105</v>
      </c>
      <c r="E49" s="16" t="s">
        <v>17</v>
      </c>
      <c r="F49" s="16">
        <v>14.43</v>
      </c>
      <c r="G49" s="16" t="s">
        <v>21</v>
      </c>
      <c r="I49" s="24">
        <v>1000</v>
      </c>
      <c r="J49" s="16">
        <v>4.5</v>
      </c>
      <c r="K49" s="16">
        <v>32.43</v>
      </c>
      <c r="L49" s="16">
        <v>54.93</v>
      </c>
      <c r="N49" s="16">
        <v>10</v>
      </c>
      <c r="O49" s="16" t="s">
        <v>17</v>
      </c>
      <c r="P49" s="16">
        <v>14.43</v>
      </c>
      <c r="Q49" s="16" t="s">
        <v>21</v>
      </c>
      <c r="S49" s="16">
        <v>1000</v>
      </c>
      <c r="T49" s="16">
        <v>4.5</v>
      </c>
      <c r="X49" s="16" t="s">
        <v>19</v>
      </c>
      <c r="AD49" s="17">
        <v>105</v>
      </c>
      <c r="AE49" s="17">
        <v>10</v>
      </c>
      <c r="AG49" s="17" t="s">
        <v>17</v>
      </c>
      <c r="AH49" s="17">
        <v>14</v>
      </c>
      <c r="AI49" s="17">
        <v>3000</v>
      </c>
      <c r="AJ49" s="17" t="s">
        <v>21</v>
      </c>
      <c r="AL49" s="17">
        <v>4.34</v>
      </c>
      <c r="AP49" s="17" t="s">
        <v>19</v>
      </c>
      <c r="AV49" s="17" t="s">
        <v>17</v>
      </c>
      <c r="AW49" s="17">
        <v>14</v>
      </c>
      <c r="AX49" s="17">
        <v>3000</v>
      </c>
      <c r="AY49" s="17" t="s">
        <v>21</v>
      </c>
      <c r="BA49" s="17">
        <v>4.34</v>
      </c>
      <c r="BE49" s="17" t="s">
        <v>19</v>
      </c>
      <c r="BJ49" s="18" t="s">
        <v>20</v>
      </c>
      <c r="BQ49" s="19" t="s">
        <v>20</v>
      </c>
      <c r="BS49" s="19" t="s">
        <v>17</v>
      </c>
      <c r="BT49" s="54" t="s">
        <v>1843</v>
      </c>
    </row>
    <row r="50" spans="1:73" x14ac:dyDescent="0.25">
      <c r="A50" s="14" t="s">
        <v>2218</v>
      </c>
      <c r="B50" s="60">
        <f>VLOOKUP(A50,Pop!A302:B1246,2,FALSE)</f>
        <v>229</v>
      </c>
      <c r="C50" s="15" t="s">
        <v>17</v>
      </c>
      <c r="D50" s="16">
        <v>103</v>
      </c>
      <c r="E50" s="16" t="s">
        <v>17</v>
      </c>
      <c r="F50" s="16">
        <v>12</v>
      </c>
      <c r="G50" s="16" t="s">
        <v>21</v>
      </c>
      <c r="I50" s="16">
        <v>2000</v>
      </c>
      <c r="J50" s="16">
        <v>6</v>
      </c>
      <c r="K50" s="16">
        <v>30</v>
      </c>
      <c r="L50" s="16">
        <v>60</v>
      </c>
      <c r="N50" s="16">
        <v>11</v>
      </c>
      <c r="O50" s="16" t="s">
        <v>17</v>
      </c>
      <c r="P50" s="16">
        <v>12</v>
      </c>
      <c r="Q50" s="16" t="s">
        <v>21</v>
      </c>
      <c r="S50" s="16">
        <v>2000</v>
      </c>
      <c r="T50" s="16">
        <v>6</v>
      </c>
      <c r="U50" s="16">
        <v>150</v>
      </c>
      <c r="V50" s="16">
        <v>1200</v>
      </c>
      <c r="X50" s="16" t="s">
        <v>19</v>
      </c>
      <c r="AC50" s="16" t="s">
        <v>647</v>
      </c>
      <c r="AD50" s="17">
        <v>115</v>
      </c>
      <c r="AE50" s="17">
        <v>23</v>
      </c>
      <c r="AF50" s="17">
        <v>45</v>
      </c>
      <c r="AG50" s="17" t="s">
        <v>17</v>
      </c>
      <c r="AH50" s="17">
        <v>45</v>
      </c>
      <c r="AJ50" s="17" t="s">
        <v>38</v>
      </c>
      <c r="AK50" s="17" t="s">
        <v>1585</v>
      </c>
      <c r="AL50" s="17" t="s">
        <v>1586</v>
      </c>
      <c r="AM50" s="17">
        <v>45</v>
      </c>
      <c r="AN50" s="17">
        <v>45</v>
      </c>
      <c r="AP50" s="17" t="s">
        <v>59</v>
      </c>
      <c r="AR50" s="17">
        <v>1100000</v>
      </c>
      <c r="AU50" s="17">
        <v>45</v>
      </c>
      <c r="AV50" s="17" t="s">
        <v>17</v>
      </c>
      <c r="AW50" s="17">
        <v>45</v>
      </c>
      <c r="AX50" s="17" t="s">
        <v>149</v>
      </c>
      <c r="AY50" s="17" t="s">
        <v>38</v>
      </c>
      <c r="AZ50" s="17" t="s">
        <v>1587</v>
      </c>
      <c r="BB50" s="17">
        <v>45</v>
      </c>
      <c r="BC50" s="17">
        <v>45</v>
      </c>
      <c r="BE50" s="17" t="s">
        <v>59</v>
      </c>
      <c r="BG50" s="17">
        <v>1100000</v>
      </c>
      <c r="BJ50" s="18" t="s">
        <v>20</v>
      </c>
      <c r="BQ50" s="19" t="s">
        <v>20</v>
      </c>
      <c r="BS50" s="19" t="s">
        <v>20</v>
      </c>
    </row>
    <row r="51" spans="1:73" x14ac:dyDescent="0.25">
      <c r="A51" s="14" t="s">
        <v>1101</v>
      </c>
      <c r="B51" s="60">
        <v>230</v>
      </c>
      <c r="C51" s="15" t="s">
        <v>17</v>
      </c>
      <c r="D51" s="16">
        <v>100</v>
      </c>
      <c r="E51" s="16" t="s">
        <v>20</v>
      </c>
      <c r="M51" s="16" t="s">
        <v>1104</v>
      </c>
      <c r="N51" s="16">
        <v>0</v>
      </c>
      <c r="O51" s="16" t="s">
        <v>20</v>
      </c>
      <c r="U51" s="16">
        <v>0</v>
      </c>
      <c r="V51" s="16">
        <v>0</v>
      </c>
      <c r="X51" s="16" t="s">
        <v>19</v>
      </c>
      <c r="Y51" s="16" t="s">
        <v>1105</v>
      </c>
      <c r="AD51" s="17">
        <v>100</v>
      </c>
      <c r="AE51" s="17">
        <v>0</v>
      </c>
      <c r="AF51" s="22">
        <v>16.5</v>
      </c>
      <c r="AG51" s="17" t="s">
        <v>20</v>
      </c>
      <c r="AO51" s="17" t="s">
        <v>75</v>
      </c>
      <c r="AP51" s="17" t="s">
        <v>42</v>
      </c>
      <c r="AT51" s="17" t="s">
        <v>1106</v>
      </c>
      <c r="AU51" s="22">
        <v>16.5</v>
      </c>
      <c r="AV51" s="17" t="s">
        <v>20</v>
      </c>
      <c r="BD51" s="17" t="s">
        <v>75</v>
      </c>
      <c r="BE51" s="17" t="s">
        <v>42</v>
      </c>
      <c r="BI51" s="17" t="s">
        <v>1106</v>
      </c>
      <c r="BJ51" s="18" t="s">
        <v>20</v>
      </c>
      <c r="BQ51" s="19" t="s">
        <v>20</v>
      </c>
      <c r="BS51" s="19" t="s">
        <v>20</v>
      </c>
    </row>
    <row r="52" spans="1:73" x14ac:dyDescent="0.25">
      <c r="A52" s="14" t="s">
        <v>2165</v>
      </c>
      <c r="B52" s="60">
        <f>VLOOKUP(A52,Pop!A142:B1086,2,FALSE)</f>
        <v>239</v>
      </c>
      <c r="C52" s="15" t="s">
        <v>17</v>
      </c>
      <c r="D52" s="16">
        <v>100</v>
      </c>
      <c r="E52" s="16" t="s">
        <v>17</v>
      </c>
      <c r="F52" s="16">
        <v>19.5</v>
      </c>
      <c r="G52" s="16" t="s">
        <v>21</v>
      </c>
      <c r="I52" s="16">
        <v>1000</v>
      </c>
      <c r="J52" s="16">
        <v>10.5</v>
      </c>
      <c r="K52" s="16">
        <v>61.5</v>
      </c>
      <c r="L52" s="16">
        <v>114</v>
      </c>
      <c r="N52" s="16">
        <v>13</v>
      </c>
      <c r="O52" s="16" t="s">
        <v>17</v>
      </c>
      <c r="P52" s="16">
        <v>19.5</v>
      </c>
      <c r="Q52" s="16" t="s">
        <v>21</v>
      </c>
      <c r="S52" s="16">
        <v>1000</v>
      </c>
      <c r="T52" s="16">
        <v>10.5</v>
      </c>
      <c r="U52" s="16">
        <v>271.5</v>
      </c>
      <c r="V52" s="16" t="s">
        <v>75</v>
      </c>
      <c r="X52" s="16" t="s">
        <v>19</v>
      </c>
      <c r="AD52" s="17">
        <v>100</v>
      </c>
      <c r="AE52" s="17">
        <v>12</v>
      </c>
      <c r="AF52" s="17">
        <v>50.5</v>
      </c>
      <c r="AG52" s="17" t="s">
        <v>17</v>
      </c>
      <c r="AH52" s="17">
        <v>34</v>
      </c>
      <c r="AI52" s="17">
        <v>1000</v>
      </c>
      <c r="AJ52" s="17" t="s">
        <v>21</v>
      </c>
      <c r="AL52" s="17">
        <v>10</v>
      </c>
      <c r="AP52" s="17" t="s">
        <v>147</v>
      </c>
      <c r="AS52" s="17" t="s">
        <v>346</v>
      </c>
      <c r="AU52" s="17">
        <v>34</v>
      </c>
      <c r="AV52" s="17" t="s">
        <v>17</v>
      </c>
      <c r="AW52" s="17">
        <v>34</v>
      </c>
      <c r="AX52" s="17">
        <v>1000</v>
      </c>
      <c r="AY52" s="17" t="s">
        <v>21</v>
      </c>
      <c r="BA52" s="17">
        <v>10</v>
      </c>
      <c r="BE52" s="17" t="s">
        <v>42</v>
      </c>
      <c r="BI52" s="17" t="s">
        <v>347</v>
      </c>
      <c r="BJ52" s="18" t="s">
        <v>20</v>
      </c>
      <c r="BQ52" s="19" t="s">
        <v>20</v>
      </c>
      <c r="BS52" s="19" t="s">
        <v>20</v>
      </c>
    </row>
    <row r="53" spans="1:73" x14ac:dyDescent="0.25">
      <c r="A53" s="14" t="s">
        <v>2239</v>
      </c>
      <c r="B53" s="60">
        <f>VLOOKUP(A53,Pop!A96:B1040,2,FALSE)</f>
        <v>240</v>
      </c>
      <c r="C53" s="15" t="s">
        <v>17</v>
      </c>
      <c r="D53" s="16">
        <v>99</v>
      </c>
      <c r="E53" s="16" t="s">
        <v>17</v>
      </c>
      <c r="F53" s="16">
        <v>46</v>
      </c>
      <c r="G53" s="16" t="s">
        <v>21</v>
      </c>
      <c r="I53" s="16">
        <v>5000</v>
      </c>
      <c r="J53" s="16">
        <v>3.25</v>
      </c>
      <c r="K53" s="16">
        <v>46</v>
      </c>
      <c r="L53" s="16">
        <v>62.25</v>
      </c>
      <c r="N53" s="16">
        <v>8</v>
      </c>
      <c r="O53" s="16" t="s">
        <v>17</v>
      </c>
      <c r="P53" s="16">
        <v>46</v>
      </c>
      <c r="Q53" s="16" t="s">
        <v>21</v>
      </c>
      <c r="S53" s="16">
        <v>5000</v>
      </c>
      <c r="T53" s="16">
        <v>3.25</v>
      </c>
      <c r="U53" s="16">
        <v>111</v>
      </c>
      <c r="V53" s="16">
        <v>679.75</v>
      </c>
      <c r="X53" s="16" t="s">
        <v>22</v>
      </c>
      <c r="Z53" s="26">
        <v>375000</v>
      </c>
      <c r="AD53" s="17">
        <v>99</v>
      </c>
      <c r="AE53" s="17">
        <v>8</v>
      </c>
      <c r="AF53" s="17">
        <v>35</v>
      </c>
      <c r="AG53" s="17" t="s">
        <v>17</v>
      </c>
      <c r="AH53" s="17">
        <v>32</v>
      </c>
      <c r="AI53" s="17">
        <v>1000</v>
      </c>
      <c r="AJ53" s="17" t="s">
        <v>21</v>
      </c>
      <c r="AL53" s="17">
        <v>4.25</v>
      </c>
      <c r="AN53" s="17">
        <v>27.75</v>
      </c>
      <c r="AP53" s="17" t="s">
        <v>19</v>
      </c>
      <c r="AU53" s="17">
        <v>125.5</v>
      </c>
      <c r="AV53" s="17" t="s">
        <v>17</v>
      </c>
      <c r="AW53" s="17">
        <v>27.5</v>
      </c>
      <c r="AX53" s="17">
        <v>1000</v>
      </c>
      <c r="AY53" s="17" t="s">
        <v>21</v>
      </c>
      <c r="BA53" s="17">
        <v>4.25</v>
      </c>
      <c r="BC53" s="17">
        <v>27.75</v>
      </c>
      <c r="BE53" s="17" t="s">
        <v>19</v>
      </c>
      <c r="BJ53" s="18" t="s">
        <v>20</v>
      </c>
      <c r="BQ53" s="19" t="s">
        <v>20</v>
      </c>
      <c r="BS53" s="19" t="s">
        <v>20</v>
      </c>
      <c r="BU53" s="57" t="s">
        <v>1138</v>
      </c>
    </row>
    <row r="54" spans="1:73" x14ac:dyDescent="0.25">
      <c r="A54" s="14" t="s">
        <v>2166</v>
      </c>
      <c r="B54" s="60">
        <f>VLOOKUP(A54,Pop!A158:B1102,2,FALSE)</f>
        <v>240</v>
      </c>
      <c r="C54" s="15" t="s">
        <v>17</v>
      </c>
      <c r="D54" s="16">
        <v>104</v>
      </c>
      <c r="E54" s="16" t="s">
        <v>17</v>
      </c>
      <c r="F54" s="27">
        <v>31.5</v>
      </c>
      <c r="G54" s="16" t="s">
        <v>21</v>
      </c>
      <c r="I54" s="16">
        <v>3000</v>
      </c>
      <c r="J54" s="16" t="s">
        <v>480</v>
      </c>
      <c r="K54" s="16">
        <v>51.5</v>
      </c>
      <c r="L54" s="16">
        <v>101.5</v>
      </c>
      <c r="N54" s="16">
        <v>0</v>
      </c>
      <c r="O54" s="16" t="s">
        <v>20</v>
      </c>
      <c r="AC54" s="16" t="s">
        <v>481</v>
      </c>
      <c r="AD54" s="17">
        <v>105</v>
      </c>
      <c r="AE54" s="17">
        <v>9</v>
      </c>
      <c r="AF54" s="17">
        <v>37.5</v>
      </c>
      <c r="AG54" s="17" t="s">
        <v>17</v>
      </c>
      <c r="AH54" s="17">
        <v>37.5</v>
      </c>
      <c r="AJ54" s="17" t="s">
        <v>38</v>
      </c>
      <c r="AK54" s="17" t="s">
        <v>482</v>
      </c>
      <c r="AU54" s="17">
        <v>37.5</v>
      </c>
      <c r="AV54" s="17" t="s">
        <v>17</v>
      </c>
      <c r="AW54" s="17">
        <v>37.5</v>
      </c>
      <c r="AY54" s="17" t="s">
        <v>38</v>
      </c>
      <c r="AZ54" s="17" t="s">
        <v>483</v>
      </c>
      <c r="BJ54" s="18" t="s">
        <v>47</v>
      </c>
      <c r="BQ54" s="19" t="s">
        <v>20</v>
      </c>
      <c r="BS54" s="19" t="s">
        <v>17</v>
      </c>
      <c r="BT54" s="54" t="s">
        <v>484</v>
      </c>
    </row>
    <row r="55" spans="1:73" x14ac:dyDescent="0.25">
      <c r="A55" s="14" t="s">
        <v>1714</v>
      </c>
      <c r="B55" s="60">
        <f>VLOOKUP(A55,Pop!A159:B1103,2,FALSE)</f>
        <v>246</v>
      </c>
      <c r="C55" s="15" t="s">
        <v>17</v>
      </c>
      <c r="D55" s="16">
        <v>119</v>
      </c>
      <c r="E55" s="16" t="s">
        <v>17</v>
      </c>
      <c r="F55" s="16">
        <v>27</v>
      </c>
      <c r="G55" s="16" t="s">
        <v>21</v>
      </c>
      <c r="I55" s="16">
        <v>1000</v>
      </c>
      <c r="J55" s="16">
        <v>5</v>
      </c>
      <c r="K55" s="16">
        <v>47</v>
      </c>
      <c r="L55" s="16">
        <v>72</v>
      </c>
      <c r="N55" s="16">
        <v>10</v>
      </c>
      <c r="O55" s="16" t="s">
        <v>17</v>
      </c>
      <c r="P55" s="16">
        <v>27</v>
      </c>
      <c r="Q55" s="16" t="s">
        <v>21</v>
      </c>
      <c r="S55" s="16">
        <v>1000</v>
      </c>
      <c r="T55" s="16">
        <v>5</v>
      </c>
      <c r="U55" s="16">
        <v>147</v>
      </c>
      <c r="V55" s="16" t="s">
        <v>75</v>
      </c>
      <c r="X55" s="16" t="s">
        <v>19</v>
      </c>
      <c r="AC55" s="16" t="s">
        <v>75</v>
      </c>
      <c r="AD55" s="17">
        <v>117</v>
      </c>
      <c r="AE55" s="17">
        <v>10</v>
      </c>
      <c r="AF55" s="17">
        <v>25.5</v>
      </c>
      <c r="AG55" s="17" t="s">
        <v>17</v>
      </c>
      <c r="AH55" s="17">
        <v>25.5</v>
      </c>
      <c r="AI55" s="17" t="s">
        <v>350</v>
      </c>
      <c r="AJ55" s="17" t="s">
        <v>38</v>
      </c>
      <c r="AK55" s="17" t="s">
        <v>1717</v>
      </c>
      <c r="AL55" s="17" t="s">
        <v>75</v>
      </c>
      <c r="AO55" s="17" t="s">
        <v>1717</v>
      </c>
      <c r="AP55" s="17" t="s">
        <v>19</v>
      </c>
      <c r="AU55" s="17" t="s">
        <v>1718</v>
      </c>
      <c r="AV55" s="17" t="s">
        <v>17</v>
      </c>
      <c r="AW55" s="17" t="s">
        <v>1718</v>
      </c>
      <c r="AX55" s="17" t="s">
        <v>350</v>
      </c>
      <c r="AY55" s="17" t="s">
        <v>38</v>
      </c>
      <c r="AZ55" s="17" t="s">
        <v>350</v>
      </c>
      <c r="BA55" s="17" t="s">
        <v>75</v>
      </c>
      <c r="BE55" s="17" t="s">
        <v>19</v>
      </c>
      <c r="BJ55" s="18" t="s">
        <v>20</v>
      </c>
      <c r="BQ55" s="19" t="s">
        <v>20</v>
      </c>
      <c r="BS55" s="19" t="s">
        <v>17</v>
      </c>
      <c r="BT55" s="54" t="s">
        <v>1719</v>
      </c>
    </row>
    <row r="56" spans="1:73" x14ac:dyDescent="0.25">
      <c r="A56" s="14" t="s">
        <v>1316</v>
      </c>
      <c r="B56" s="60">
        <f>VLOOKUP(A56,Pop!A135:B1079,2,FALSE)</f>
        <v>255</v>
      </c>
      <c r="C56" s="15" t="s">
        <v>17</v>
      </c>
      <c r="D56" s="16">
        <v>146</v>
      </c>
      <c r="E56" s="16" t="s">
        <v>17</v>
      </c>
      <c r="F56" s="16">
        <v>17.25</v>
      </c>
      <c r="G56" s="16" t="s">
        <v>21</v>
      </c>
      <c r="I56" s="16">
        <v>1000</v>
      </c>
      <c r="J56" s="16">
        <v>3.25</v>
      </c>
      <c r="K56" s="16">
        <v>3</v>
      </c>
      <c r="L56" s="16">
        <v>2.75</v>
      </c>
      <c r="N56" s="16">
        <v>8</v>
      </c>
      <c r="O56" s="16" t="s">
        <v>17</v>
      </c>
      <c r="P56" s="16">
        <v>17.25</v>
      </c>
      <c r="Q56" s="16" t="s">
        <v>21</v>
      </c>
      <c r="S56" s="16">
        <v>1000</v>
      </c>
      <c r="T56" s="16">
        <v>3.25</v>
      </c>
      <c r="U56" s="16">
        <v>2.75</v>
      </c>
      <c r="V56" s="16" t="s">
        <v>75</v>
      </c>
      <c r="X56" s="16" t="s">
        <v>19</v>
      </c>
      <c r="AC56" s="16" t="s">
        <v>1319</v>
      </c>
      <c r="AD56" s="17">
        <v>147</v>
      </c>
      <c r="AE56" s="17">
        <v>9</v>
      </c>
      <c r="AF56" s="17">
        <v>42</v>
      </c>
      <c r="AG56" s="17" t="s">
        <v>17</v>
      </c>
      <c r="AH56" s="17">
        <v>42</v>
      </c>
      <c r="AI56" s="17">
        <v>1000</v>
      </c>
      <c r="AJ56" s="17" t="s">
        <v>21</v>
      </c>
      <c r="AL56" s="17">
        <v>2</v>
      </c>
      <c r="AN56" s="17">
        <v>2</v>
      </c>
      <c r="AP56" s="17" t="s">
        <v>59</v>
      </c>
      <c r="AR56" s="25">
        <v>1500000</v>
      </c>
      <c r="AU56" s="17">
        <v>42</v>
      </c>
      <c r="AV56" s="17" t="s">
        <v>17</v>
      </c>
      <c r="AW56" s="17">
        <v>42</v>
      </c>
      <c r="AX56" s="17">
        <v>1000</v>
      </c>
      <c r="AY56" s="17" t="s">
        <v>21</v>
      </c>
      <c r="BA56" s="17">
        <v>2</v>
      </c>
      <c r="BC56" s="17">
        <v>2</v>
      </c>
      <c r="BE56" s="17" t="s">
        <v>59</v>
      </c>
      <c r="BG56" s="25">
        <v>1500000</v>
      </c>
      <c r="BJ56" s="18" t="s">
        <v>20</v>
      </c>
      <c r="BQ56" s="19" t="s">
        <v>17</v>
      </c>
      <c r="BR56" s="19">
        <v>18.5</v>
      </c>
      <c r="BS56" s="19" t="s">
        <v>20</v>
      </c>
    </row>
    <row r="57" spans="1:73" x14ac:dyDescent="0.25">
      <c r="A57" s="14" t="s">
        <v>2235</v>
      </c>
      <c r="B57" s="60">
        <f>VLOOKUP(A57,Pop!A172:B1116,2,FALSE)</f>
        <v>255</v>
      </c>
      <c r="C57" s="15" t="s">
        <v>17</v>
      </c>
      <c r="D57" s="16">
        <v>120</v>
      </c>
      <c r="E57" s="16" t="s">
        <v>17</v>
      </c>
      <c r="F57" s="16">
        <v>35</v>
      </c>
      <c r="G57" s="16" t="s">
        <v>21</v>
      </c>
      <c r="I57" s="16">
        <v>1000</v>
      </c>
      <c r="J57" s="16">
        <v>0.08</v>
      </c>
      <c r="K57" s="16">
        <v>67</v>
      </c>
      <c r="N57" s="16">
        <v>5</v>
      </c>
      <c r="O57" s="16" t="s">
        <v>17</v>
      </c>
      <c r="P57" s="16">
        <v>35</v>
      </c>
      <c r="Q57" s="16" t="s">
        <v>21</v>
      </c>
      <c r="S57" s="16">
        <v>1000</v>
      </c>
      <c r="T57" s="16">
        <v>8.0000000000000002E-3</v>
      </c>
      <c r="W57" s="16">
        <v>67</v>
      </c>
      <c r="X57" s="16" t="s">
        <v>19</v>
      </c>
      <c r="AD57" s="17">
        <v>115</v>
      </c>
      <c r="AE57" s="17">
        <v>5</v>
      </c>
      <c r="AF57" s="17" t="s">
        <v>789</v>
      </c>
      <c r="AG57" s="17" t="s">
        <v>17</v>
      </c>
      <c r="AH57" s="17">
        <v>16.5</v>
      </c>
      <c r="AI57" s="17">
        <v>1000</v>
      </c>
      <c r="AJ57" s="17" t="s">
        <v>21</v>
      </c>
      <c r="AL57" s="17">
        <v>4.5999999999999999E-3</v>
      </c>
      <c r="AN57" s="17">
        <v>16.5</v>
      </c>
      <c r="AP57" s="17" t="s">
        <v>19</v>
      </c>
      <c r="AU57" s="17" t="s">
        <v>789</v>
      </c>
      <c r="AV57" s="17" t="s">
        <v>17</v>
      </c>
      <c r="AW57" s="17">
        <v>16.5</v>
      </c>
      <c r="AX57" s="17">
        <v>1000</v>
      </c>
      <c r="AY57" s="17" t="s">
        <v>21</v>
      </c>
      <c r="BA57" s="17">
        <v>4.5999999999999999E-3</v>
      </c>
      <c r="BC57" s="17">
        <v>16.5</v>
      </c>
      <c r="BE57" s="17" t="s">
        <v>19</v>
      </c>
      <c r="BJ57" s="18" t="s">
        <v>20</v>
      </c>
      <c r="BQ57" s="19" t="s">
        <v>20</v>
      </c>
      <c r="BS57" s="19" t="s">
        <v>17</v>
      </c>
      <c r="BT57" s="54">
        <v>15</v>
      </c>
    </row>
    <row r="58" spans="1:73" x14ac:dyDescent="0.25">
      <c r="A58" s="14" t="s">
        <v>2197</v>
      </c>
      <c r="B58" s="60">
        <f>VLOOKUP(A58,Pop!A156:B1100,2,FALSE)</f>
        <v>261</v>
      </c>
      <c r="C58" s="15" t="s">
        <v>17</v>
      </c>
      <c r="D58" s="16">
        <v>124</v>
      </c>
      <c r="E58" s="16" t="s">
        <v>17</v>
      </c>
      <c r="F58" s="27">
        <v>10.7</v>
      </c>
      <c r="G58" s="16" t="s">
        <v>21</v>
      </c>
      <c r="I58" s="24">
        <v>1000</v>
      </c>
      <c r="J58" s="16" t="s">
        <v>1529</v>
      </c>
      <c r="K58" s="16">
        <v>17.760000000000002</v>
      </c>
      <c r="L58" s="16">
        <v>26.59</v>
      </c>
      <c r="N58" s="16">
        <v>17</v>
      </c>
      <c r="O58" s="16" t="s">
        <v>17</v>
      </c>
      <c r="P58" s="16">
        <v>10.7</v>
      </c>
      <c r="Q58" s="16" t="s">
        <v>21</v>
      </c>
      <c r="S58" s="24">
        <v>1000</v>
      </c>
      <c r="T58" s="16" t="s">
        <v>1529</v>
      </c>
      <c r="U58" s="16">
        <v>536.07000000000005</v>
      </c>
      <c r="V58" s="16" t="s">
        <v>75</v>
      </c>
      <c r="X58" s="16" t="s">
        <v>19</v>
      </c>
      <c r="AF58" s="17" t="s">
        <v>75</v>
      </c>
      <c r="AG58" s="17" t="s">
        <v>20</v>
      </c>
      <c r="AV58" s="17" t="s">
        <v>20</v>
      </c>
      <c r="BJ58" s="18" t="s">
        <v>20</v>
      </c>
      <c r="BQ58" s="19" t="s">
        <v>17</v>
      </c>
      <c r="BR58" s="19">
        <v>45</v>
      </c>
      <c r="BS58" s="19" t="s">
        <v>17</v>
      </c>
      <c r="BT58" s="54">
        <v>5</v>
      </c>
    </row>
    <row r="59" spans="1:73" x14ac:dyDescent="0.25">
      <c r="A59" s="14" t="s">
        <v>548</v>
      </c>
      <c r="B59" s="60">
        <f>VLOOKUP(A59,Pop!A53:B997,2,FALSE)</f>
        <v>262</v>
      </c>
      <c r="C59" s="15" t="s">
        <v>17</v>
      </c>
      <c r="D59" s="16">
        <v>129</v>
      </c>
      <c r="E59" s="16" t="s">
        <v>17</v>
      </c>
      <c r="F59" s="27">
        <v>25</v>
      </c>
      <c r="G59" s="16" t="s">
        <v>21</v>
      </c>
      <c r="I59" s="16">
        <v>1000</v>
      </c>
      <c r="J59" s="27">
        <v>7</v>
      </c>
      <c r="K59" s="27">
        <v>60</v>
      </c>
      <c r="L59" s="27">
        <v>95</v>
      </c>
      <c r="N59" s="16">
        <v>5</v>
      </c>
      <c r="O59" s="16" t="s">
        <v>17</v>
      </c>
      <c r="P59" s="27">
        <v>25</v>
      </c>
      <c r="Q59" s="16" t="s">
        <v>21</v>
      </c>
      <c r="S59" s="16">
        <v>1000</v>
      </c>
      <c r="T59" s="27">
        <v>7</v>
      </c>
      <c r="U59" s="27">
        <v>200</v>
      </c>
      <c r="V59" s="27">
        <v>1425</v>
      </c>
      <c r="X59" s="16" t="s">
        <v>19</v>
      </c>
      <c r="AD59" s="17">
        <v>128</v>
      </c>
      <c r="AE59" s="17">
        <v>5</v>
      </c>
      <c r="AF59" s="22">
        <v>18</v>
      </c>
      <c r="AG59" s="17" t="s">
        <v>17</v>
      </c>
      <c r="AH59" s="22">
        <v>18</v>
      </c>
      <c r="AI59" s="17">
        <v>1000</v>
      </c>
      <c r="AJ59" s="17" t="s">
        <v>21</v>
      </c>
      <c r="AL59" s="22">
        <v>7</v>
      </c>
      <c r="AP59" s="17" t="s">
        <v>19</v>
      </c>
      <c r="AU59" s="22">
        <v>18</v>
      </c>
      <c r="AV59" s="17" t="s">
        <v>17</v>
      </c>
      <c r="AW59" s="22">
        <v>18</v>
      </c>
      <c r="AX59" s="17">
        <v>1000</v>
      </c>
      <c r="AY59" s="17" t="s">
        <v>21</v>
      </c>
      <c r="BA59" s="22">
        <v>7</v>
      </c>
      <c r="BE59" s="17" t="s">
        <v>19</v>
      </c>
      <c r="BJ59" s="18" t="s">
        <v>20</v>
      </c>
      <c r="BQ59" s="19" t="s">
        <v>20</v>
      </c>
      <c r="BS59" s="19" t="s">
        <v>20</v>
      </c>
    </row>
    <row r="60" spans="1:73" x14ac:dyDescent="0.25">
      <c r="A60" s="14" t="s">
        <v>908</v>
      </c>
      <c r="B60" s="60">
        <f>VLOOKUP(A60,Pop!A58:B1002,2,FALSE)</f>
        <v>264</v>
      </c>
      <c r="C60" s="15" t="s">
        <v>17</v>
      </c>
      <c r="D60" s="16">
        <v>128</v>
      </c>
      <c r="E60" s="16" t="s">
        <v>17</v>
      </c>
      <c r="F60" s="16" t="s">
        <v>911</v>
      </c>
      <c r="G60" s="16" t="s">
        <v>21</v>
      </c>
      <c r="I60" s="16" t="s">
        <v>912</v>
      </c>
      <c r="J60" s="16">
        <v>1.25</v>
      </c>
      <c r="N60" s="16" t="s">
        <v>913</v>
      </c>
      <c r="O60" s="16" t="s">
        <v>17</v>
      </c>
      <c r="P60" s="16" t="s">
        <v>914</v>
      </c>
      <c r="Q60" s="16" t="s">
        <v>21</v>
      </c>
      <c r="S60" s="16">
        <v>4000</v>
      </c>
      <c r="T60" s="16">
        <v>1.25</v>
      </c>
      <c r="AD60" s="17">
        <v>128</v>
      </c>
      <c r="AE60" s="17" t="s">
        <v>913</v>
      </c>
      <c r="AF60" s="17">
        <v>128</v>
      </c>
      <c r="AG60" s="17" t="s">
        <v>17</v>
      </c>
      <c r="AH60" s="17">
        <v>36.549999999999997</v>
      </c>
      <c r="AI60" s="17" t="s">
        <v>915</v>
      </c>
      <c r="AJ60" s="17" t="s">
        <v>38</v>
      </c>
      <c r="AK60" s="17" t="s">
        <v>62</v>
      </c>
      <c r="AL60" s="17" t="s">
        <v>913</v>
      </c>
      <c r="AU60" s="17">
        <v>36.549999999999997</v>
      </c>
      <c r="AV60" s="17" t="s">
        <v>17</v>
      </c>
      <c r="AW60" s="17">
        <v>36.549999999999997</v>
      </c>
      <c r="AX60" s="17" t="s">
        <v>916</v>
      </c>
      <c r="AY60" s="17" t="s">
        <v>38</v>
      </c>
      <c r="AZ60" s="17" t="s">
        <v>62</v>
      </c>
      <c r="BA60" s="17" t="s">
        <v>913</v>
      </c>
      <c r="BJ60" s="18" t="s">
        <v>20</v>
      </c>
      <c r="BQ60" s="19" t="s">
        <v>17</v>
      </c>
      <c r="BR60" s="19">
        <v>10</v>
      </c>
      <c r="BS60" s="19" t="s">
        <v>20</v>
      </c>
    </row>
    <row r="61" spans="1:73" x14ac:dyDescent="0.25">
      <c r="A61" s="14" t="s">
        <v>377</v>
      </c>
      <c r="B61" s="60">
        <f>VLOOKUP(A61,Pop!A242:B1186,2,FALSE)</f>
        <v>264</v>
      </c>
      <c r="C61" s="15" t="s">
        <v>17</v>
      </c>
      <c r="D61" s="16">
        <v>0</v>
      </c>
      <c r="E61" s="16" t="s">
        <v>20</v>
      </c>
      <c r="N61" s="16">
        <v>0</v>
      </c>
      <c r="O61" s="16" t="s">
        <v>20</v>
      </c>
      <c r="AD61" s="17">
        <v>116</v>
      </c>
      <c r="AE61" s="17">
        <v>10</v>
      </c>
      <c r="AF61" s="17">
        <v>12.5</v>
      </c>
      <c r="AG61" s="17" t="s">
        <v>17</v>
      </c>
      <c r="AH61" s="17">
        <v>12.5</v>
      </c>
      <c r="AI61" s="17">
        <v>1</v>
      </c>
      <c r="AJ61" s="17" t="s">
        <v>38</v>
      </c>
      <c r="AK61" s="17" t="s">
        <v>380</v>
      </c>
      <c r="AP61" s="17" t="s">
        <v>19</v>
      </c>
      <c r="AU61" s="17">
        <v>12.5</v>
      </c>
      <c r="AV61" s="17" t="s">
        <v>17</v>
      </c>
      <c r="AW61" s="17">
        <v>12.5</v>
      </c>
      <c r="BE61" s="17" t="s">
        <v>19</v>
      </c>
      <c r="BJ61" s="18" t="s">
        <v>20</v>
      </c>
      <c r="BQ61" s="19" t="s">
        <v>20</v>
      </c>
      <c r="BS61" s="19" t="s">
        <v>17</v>
      </c>
      <c r="BT61" s="54">
        <v>15.85</v>
      </c>
    </row>
    <row r="62" spans="1:73" x14ac:dyDescent="0.25">
      <c r="A62" s="14" t="s">
        <v>1373</v>
      </c>
      <c r="B62" s="60">
        <f>VLOOKUP(A62,Pop!A157:B1101,2,FALSE)</f>
        <v>269</v>
      </c>
      <c r="C62" s="15" t="s">
        <v>17</v>
      </c>
      <c r="D62" s="16">
        <v>262</v>
      </c>
      <c r="E62" s="16" t="s">
        <v>17</v>
      </c>
      <c r="F62" s="16">
        <v>31</v>
      </c>
      <c r="G62" s="16" t="s">
        <v>21</v>
      </c>
      <c r="I62" s="16">
        <v>3000</v>
      </c>
      <c r="J62" s="16">
        <v>6</v>
      </c>
      <c r="K62" s="16">
        <v>43</v>
      </c>
      <c r="L62" s="16">
        <v>73</v>
      </c>
      <c r="N62" s="16">
        <v>7</v>
      </c>
      <c r="O62" s="16" t="s">
        <v>17</v>
      </c>
      <c r="P62" s="16">
        <v>31</v>
      </c>
      <c r="Q62" s="16" t="s">
        <v>21</v>
      </c>
      <c r="S62" s="16">
        <v>3000</v>
      </c>
      <c r="T62" s="16">
        <v>6</v>
      </c>
      <c r="U62" s="16">
        <v>163</v>
      </c>
      <c r="V62" s="16">
        <v>1182031</v>
      </c>
      <c r="X62" s="16" t="s">
        <v>19</v>
      </c>
      <c r="AD62" s="17">
        <v>262</v>
      </c>
      <c r="AE62" s="17">
        <v>7</v>
      </c>
      <c r="AF62" s="17">
        <v>31.13</v>
      </c>
      <c r="AG62" s="17" t="s">
        <v>17</v>
      </c>
      <c r="AH62" s="17">
        <v>24.33</v>
      </c>
      <c r="AI62" s="17">
        <v>1000</v>
      </c>
      <c r="AJ62" s="17" t="s">
        <v>21</v>
      </c>
      <c r="AL62" s="17">
        <v>0.5</v>
      </c>
      <c r="AN62" s="17">
        <v>24.33</v>
      </c>
      <c r="AP62" s="17" t="s">
        <v>19</v>
      </c>
      <c r="AU62" s="17">
        <v>31.96</v>
      </c>
      <c r="AV62" s="17" t="s">
        <v>17</v>
      </c>
      <c r="AW62" s="17">
        <v>24.33</v>
      </c>
      <c r="AX62" s="17">
        <v>1000</v>
      </c>
      <c r="AY62" s="17" t="s">
        <v>21</v>
      </c>
      <c r="BA62" s="17">
        <v>0.5</v>
      </c>
      <c r="BC62" s="17">
        <v>24.33</v>
      </c>
      <c r="BE62" s="17" t="s">
        <v>19</v>
      </c>
      <c r="BJ62" s="18" t="s">
        <v>20</v>
      </c>
      <c r="BQ62" s="19" t="s">
        <v>20</v>
      </c>
      <c r="BS62" s="19" t="s">
        <v>20</v>
      </c>
    </row>
    <row r="63" spans="1:73" x14ac:dyDescent="0.25">
      <c r="A63" s="14" t="s">
        <v>2260</v>
      </c>
      <c r="B63" s="60">
        <f>VLOOKUP(A63,Pop!A174:B1118,2,FALSE)</f>
        <v>275</v>
      </c>
      <c r="C63" s="15" t="s">
        <v>17</v>
      </c>
      <c r="D63" s="16">
        <v>107</v>
      </c>
      <c r="E63" s="16" t="s">
        <v>17</v>
      </c>
      <c r="F63" s="16">
        <v>15</v>
      </c>
      <c r="G63" s="16" t="s">
        <v>21</v>
      </c>
      <c r="I63" s="16">
        <v>1000</v>
      </c>
      <c r="J63" s="16">
        <v>5</v>
      </c>
      <c r="K63" s="16">
        <v>35</v>
      </c>
      <c r="L63" s="16">
        <v>60</v>
      </c>
      <c r="N63" s="16">
        <v>14</v>
      </c>
      <c r="O63" s="16" t="s">
        <v>17</v>
      </c>
      <c r="P63" s="16">
        <v>15</v>
      </c>
      <c r="Q63" s="16" t="s">
        <v>21</v>
      </c>
      <c r="S63" s="16">
        <v>1000</v>
      </c>
      <c r="T63" s="16">
        <v>5</v>
      </c>
      <c r="U63" s="16">
        <v>135</v>
      </c>
      <c r="V63" s="16">
        <v>1015</v>
      </c>
      <c r="X63" s="16" t="s">
        <v>19</v>
      </c>
      <c r="AD63" s="17">
        <v>104</v>
      </c>
      <c r="AE63" s="17">
        <v>13</v>
      </c>
      <c r="AF63" s="17">
        <v>10.59</v>
      </c>
      <c r="AG63" s="17" t="s">
        <v>17</v>
      </c>
      <c r="AH63" s="17">
        <v>7</v>
      </c>
      <c r="AI63" s="17">
        <v>1000</v>
      </c>
      <c r="AJ63" s="17" t="s">
        <v>21</v>
      </c>
      <c r="AL63" s="17">
        <v>1.5</v>
      </c>
      <c r="AP63" s="17" t="s">
        <v>19</v>
      </c>
      <c r="AU63" s="17">
        <v>7.62</v>
      </c>
      <c r="AV63" s="17" t="s">
        <v>17</v>
      </c>
      <c r="AW63" s="17">
        <v>7</v>
      </c>
      <c r="AX63" s="17">
        <v>1000</v>
      </c>
      <c r="AY63" s="17" t="s">
        <v>21</v>
      </c>
      <c r="BA63" s="17">
        <v>1.5</v>
      </c>
      <c r="BE63" s="17" t="s">
        <v>19</v>
      </c>
      <c r="BJ63" s="18" t="s">
        <v>20</v>
      </c>
      <c r="BQ63" s="19" t="s">
        <v>20</v>
      </c>
      <c r="BS63" s="19" t="s">
        <v>20</v>
      </c>
    </row>
    <row r="64" spans="1:73" x14ac:dyDescent="0.25">
      <c r="A64" s="14" t="s">
        <v>2245</v>
      </c>
      <c r="B64" s="60">
        <f>VLOOKUP(A64,Pop!A84:B1028,2,FALSE)</f>
        <v>279</v>
      </c>
      <c r="C64" s="15" t="s">
        <v>17</v>
      </c>
      <c r="D64" s="16">
        <v>162</v>
      </c>
      <c r="E64" s="16" t="s">
        <v>17</v>
      </c>
      <c r="F64" s="16">
        <v>37.5</v>
      </c>
      <c r="G64" s="16" t="s">
        <v>21</v>
      </c>
      <c r="I64" s="16">
        <v>1200</v>
      </c>
      <c r="J64" s="16" t="s">
        <v>1440</v>
      </c>
      <c r="K64" s="16">
        <v>54.2</v>
      </c>
      <c r="L64" s="16">
        <v>105.7</v>
      </c>
      <c r="N64" s="16">
        <v>11</v>
      </c>
      <c r="O64" s="16" t="s">
        <v>17</v>
      </c>
      <c r="P64" s="16">
        <v>37.5</v>
      </c>
      <c r="Q64" s="16" t="s">
        <v>21</v>
      </c>
      <c r="S64" s="16">
        <v>1200</v>
      </c>
      <c r="T64" s="16" t="s">
        <v>1440</v>
      </c>
      <c r="U64" s="16" t="s">
        <v>75</v>
      </c>
      <c r="X64" s="16" t="s">
        <v>22</v>
      </c>
      <c r="Y64" s="16" t="s">
        <v>1441</v>
      </c>
      <c r="Z64" s="24">
        <v>518000</v>
      </c>
      <c r="AC64" s="16" t="s">
        <v>75</v>
      </c>
      <c r="AD64" s="17">
        <v>162</v>
      </c>
      <c r="AE64" s="17">
        <v>11</v>
      </c>
      <c r="AF64" s="17">
        <v>42</v>
      </c>
      <c r="AG64" s="17" t="s">
        <v>17</v>
      </c>
      <c r="AH64" s="17">
        <v>42</v>
      </c>
      <c r="AI64" s="25">
        <v>3000</v>
      </c>
      <c r="AJ64" s="17" t="s">
        <v>21</v>
      </c>
      <c r="AL64" s="17" t="s">
        <v>1442</v>
      </c>
      <c r="AP64" s="17" t="s">
        <v>22</v>
      </c>
      <c r="AR64" s="17" t="s">
        <v>1443</v>
      </c>
      <c r="AU64" s="17">
        <v>42</v>
      </c>
      <c r="AV64" s="17" t="s">
        <v>17</v>
      </c>
      <c r="AW64" s="17">
        <v>42</v>
      </c>
      <c r="AX64" s="17">
        <v>3000</v>
      </c>
      <c r="AY64" s="17" t="s">
        <v>21</v>
      </c>
      <c r="BA64" s="17" t="s">
        <v>1444</v>
      </c>
      <c r="BE64" s="17" t="s">
        <v>22</v>
      </c>
      <c r="BG64" s="17" t="s">
        <v>1445</v>
      </c>
      <c r="BJ64" s="18" t="s">
        <v>20</v>
      </c>
      <c r="BQ64" s="19" t="s">
        <v>17</v>
      </c>
      <c r="BR64" s="19">
        <v>19</v>
      </c>
      <c r="BS64" s="19" t="s">
        <v>20</v>
      </c>
      <c r="BU64" s="57" t="s">
        <v>1446</v>
      </c>
    </row>
    <row r="65" spans="1:73" x14ac:dyDescent="0.25">
      <c r="A65" s="14" t="s">
        <v>758</v>
      </c>
      <c r="B65" s="60">
        <f>VLOOKUP(A65,Pop!A52:B996,2,FALSE)</f>
        <v>281</v>
      </c>
      <c r="C65" s="15" t="s">
        <v>17</v>
      </c>
      <c r="D65" s="16">
        <v>100</v>
      </c>
      <c r="E65" s="16" t="s">
        <v>17</v>
      </c>
      <c r="F65" s="16">
        <v>10</v>
      </c>
      <c r="G65" s="16" t="s">
        <v>21</v>
      </c>
      <c r="I65" s="16">
        <v>2000</v>
      </c>
      <c r="J65" s="16" t="s">
        <v>656</v>
      </c>
      <c r="K65" s="27">
        <v>25</v>
      </c>
      <c r="L65" s="27">
        <v>42</v>
      </c>
      <c r="N65" s="16">
        <v>15</v>
      </c>
      <c r="O65" s="16" t="s">
        <v>17</v>
      </c>
      <c r="P65" s="27">
        <v>10</v>
      </c>
      <c r="Q65" s="16" t="s">
        <v>21</v>
      </c>
      <c r="S65" s="16">
        <v>2000</v>
      </c>
      <c r="T65" s="16" t="s">
        <v>761</v>
      </c>
      <c r="U65" s="27">
        <v>125</v>
      </c>
      <c r="V65" s="27">
        <v>1000</v>
      </c>
      <c r="X65" s="16" t="s">
        <v>19</v>
      </c>
      <c r="AD65" s="17">
        <v>100</v>
      </c>
      <c r="AE65" s="17">
        <v>15</v>
      </c>
      <c r="AF65" s="22">
        <v>11.5</v>
      </c>
      <c r="AG65" s="17" t="s">
        <v>17</v>
      </c>
      <c r="AH65" s="22">
        <v>11.5</v>
      </c>
      <c r="AI65" s="17">
        <v>2000</v>
      </c>
      <c r="AJ65" s="17" t="s">
        <v>38</v>
      </c>
      <c r="AK65" s="17" t="s">
        <v>762</v>
      </c>
      <c r="AL65" s="17" t="s">
        <v>763</v>
      </c>
      <c r="AU65" s="17">
        <v>11.5</v>
      </c>
      <c r="AV65" s="17" t="s">
        <v>17</v>
      </c>
      <c r="AW65" s="17">
        <v>11.5</v>
      </c>
      <c r="AX65" s="17" t="s">
        <v>764</v>
      </c>
      <c r="AY65" s="17" t="s">
        <v>21</v>
      </c>
      <c r="BA65" s="17" t="s">
        <v>763</v>
      </c>
      <c r="BJ65" s="18" t="s">
        <v>47</v>
      </c>
      <c r="BQ65" s="19" t="s">
        <v>20</v>
      </c>
      <c r="BS65" s="19" t="s">
        <v>20</v>
      </c>
    </row>
    <row r="66" spans="1:73" x14ac:dyDescent="0.25">
      <c r="A66" s="14" t="s">
        <v>2203</v>
      </c>
      <c r="B66" s="60">
        <f>VLOOKUP(A66,Pop!A130:B1074,2,FALSE)</f>
        <v>283</v>
      </c>
      <c r="C66" s="15" t="s">
        <v>17</v>
      </c>
      <c r="D66" s="16">
        <v>120</v>
      </c>
      <c r="E66" s="16" t="s">
        <v>17</v>
      </c>
      <c r="F66" s="16">
        <v>24.56</v>
      </c>
      <c r="G66" s="16" t="s">
        <v>21</v>
      </c>
      <c r="I66" s="16">
        <v>1000</v>
      </c>
      <c r="J66" s="16">
        <v>1.78</v>
      </c>
      <c r="K66" s="16">
        <v>31.68</v>
      </c>
      <c r="L66" s="16">
        <v>40.58</v>
      </c>
      <c r="N66" s="16">
        <v>1</v>
      </c>
      <c r="O66" s="16" t="s">
        <v>20</v>
      </c>
      <c r="U66" s="16">
        <v>67.28</v>
      </c>
      <c r="V66" s="16">
        <v>378.78</v>
      </c>
      <c r="X66" s="16" t="s">
        <v>22</v>
      </c>
      <c r="AD66" s="17">
        <v>120</v>
      </c>
      <c r="AE66" s="17">
        <v>1</v>
      </c>
      <c r="AF66" s="17">
        <v>22.5</v>
      </c>
      <c r="AG66" s="17" t="s">
        <v>17</v>
      </c>
      <c r="AH66" s="17">
        <v>22.5</v>
      </c>
      <c r="AP66" s="17" t="s">
        <v>19</v>
      </c>
      <c r="AU66" s="17">
        <v>22.5</v>
      </c>
      <c r="AV66" s="17" t="s">
        <v>20</v>
      </c>
      <c r="BE66" s="17" t="s">
        <v>19</v>
      </c>
      <c r="BJ66" s="18" t="s">
        <v>20</v>
      </c>
      <c r="BQ66" s="19" t="s">
        <v>20</v>
      </c>
      <c r="BS66" s="19" t="s">
        <v>20</v>
      </c>
    </row>
    <row r="67" spans="1:73" x14ac:dyDescent="0.25">
      <c r="A67" s="14" t="s">
        <v>2231</v>
      </c>
      <c r="B67" s="60">
        <f>VLOOKUP(A67,Pop!A57:B1001,2,FALSE)</f>
        <v>284</v>
      </c>
      <c r="C67" s="15" t="s">
        <v>17</v>
      </c>
      <c r="D67" s="16">
        <v>144</v>
      </c>
      <c r="E67" s="16" t="s">
        <v>17</v>
      </c>
      <c r="F67" s="16">
        <v>11.75</v>
      </c>
      <c r="G67" s="16" t="s">
        <v>21</v>
      </c>
      <c r="I67" s="16">
        <v>1000</v>
      </c>
      <c r="J67" s="16">
        <v>6</v>
      </c>
      <c r="K67" s="16">
        <v>35.75</v>
      </c>
      <c r="L67" s="16">
        <v>65.75</v>
      </c>
      <c r="N67" s="16">
        <v>20</v>
      </c>
      <c r="O67" s="16" t="s">
        <v>17</v>
      </c>
      <c r="P67" s="16">
        <v>11.75</v>
      </c>
      <c r="Q67" s="16" t="s">
        <v>21</v>
      </c>
      <c r="S67" s="16">
        <v>1000</v>
      </c>
      <c r="T67" s="16">
        <v>6</v>
      </c>
      <c r="U67" s="16">
        <v>155.75</v>
      </c>
      <c r="V67" s="16">
        <v>1205.75</v>
      </c>
      <c r="X67" s="16" t="s">
        <v>19</v>
      </c>
      <c r="AC67" s="16" t="s">
        <v>75</v>
      </c>
      <c r="AD67" s="17">
        <v>122</v>
      </c>
      <c r="AE67" s="17">
        <v>20</v>
      </c>
      <c r="AF67" s="17">
        <v>1582.7</v>
      </c>
      <c r="AG67" s="17" t="s">
        <v>17</v>
      </c>
      <c r="AH67" s="17">
        <v>7.4</v>
      </c>
      <c r="AI67" s="17">
        <v>1000</v>
      </c>
      <c r="AJ67" s="17" t="s">
        <v>38</v>
      </c>
      <c r="AK67" s="17" t="s">
        <v>475</v>
      </c>
      <c r="AL67" s="17">
        <v>2</v>
      </c>
      <c r="AM67" s="17" t="s">
        <v>476</v>
      </c>
      <c r="AP67" s="17" t="s">
        <v>19</v>
      </c>
      <c r="AU67" s="17">
        <v>7.25</v>
      </c>
      <c r="AV67" s="17" t="s">
        <v>17</v>
      </c>
      <c r="AW67" s="17">
        <v>7.4</v>
      </c>
      <c r="AX67" s="17">
        <v>1000</v>
      </c>
      <c r="AY67" s="17" t="s">
        <v>21</v>
      </c>
      <c r="BA67" s="17">
        <v>2</v>
      </c>
      <c r="BB67" s="17" t="s">
        <v>477</v>
      </c>
      <c r="BE67" s="17" t="s">
        <v>19</v>
      </c>
      <c r="BJ67" s="18" t="s">
        <v>20</v>
      </c>
      <c r="BQ67" s="19" t="s">
        <v>20</v>
      </c>
      <c r="BS67" s="19" t="s">
        <v>20</v>
      </c>
    </row>
    <row r="68" spans="1:73" x14ac:dyDescent="0.25">
      <c r="A68" s="14" t="s">
        <v>515</v>
      </c>
      <c r="B68" s="60">
        <f>VLOOKUP(A68,Pop!A161:B1105,2,FALSE)</f>
        <v>287</v>
      </c>
      <c r="C68" s="15" t="s">
        <v>17</v>
      </c>
      <c r="D68" s="16">
        <v>122</v>
      </c>
      <c r="E68" s="16" t="s">
        <v>17</v>
      </c>
      <c r="F68" s="27">
        <v>8.91</v>
      </c>
      <c r="G68" s="16" t="s">
        <v>21</v>
      </c>
      <c r="I68" s="16">
        <v>1000</v>
      </c>
      <c r="J68" s="16">
        <v>8.9099999999999995E-3</v>
      </c>
      <c r="K68" s="16">
        <v>44.55</v>
      </c>
      <c r="L68" s="16">
        <v>89.1</v>
      </c>
      <c r="N68" s="16">
        <v>21</v>
      </c>
      <c r="O68" s="16" t="s">
        <v>17</v>
      </c>
      <c r="P68" s="16">
        <v>8.91</v>
      </c>
      <c r="Q68" s="16" t="s">
        <v>21</v>
      </c>
      <c r="S68" s="16">
        <v>1000</v>
      </c>
      <c r="T68" s="16">
        <v>8.9099999999999995E-3</v>
      </c>
      <c r="U68" s="16">
        <v>222.75</v>
      </c>
      <c r="V68" s="16">
        <v>1782</v>
      </c>
      <c r="X68" s="16" t="s">
        <v>22</v>
      </c>
      <c r="Z68" s="24">
        <v>100000</v>
      </c>
      <c r="AD68" s="17">
        <v>119</v>
      </c>
      <c r="AE68" s="17">
        <v>17</v>
      </c>
      <c r="AF68" s="17">
        <v>17.97</v>
      </c>
      <c r="AG68" s="17" t="s">
        <v>17</v>
      </c>
      <c r="AH68" s="17">
        <v>6.68</v>
      </c>
      <c r="AI68" s="17">
        <v>1000</v>
      </c>
      <c r="AJ68" s="17" t="s">
        <v>21</v>
      </c>
      <c r="AL68" s="17">
        <v>6.6800000000000002E-3</v>
      </c>
      <c r="AM68" s="17" t="s">
        <v>518</v>
      </c>
      <c r="AN68" s="22">
        <v>6.68</v>
      </c>
      <c r="AP68" s="17" t="s">
        <v>22</v>
      </c>
      <c r="AR68" s="25">
        <v>100000</v>
      </c>
      <c r="AU68" s="17">
        <v>76.47</v>
      </c>
      <c r="AV68" s="17" t="s">
        <v>17</v>
      </c>
      <c r="AW68" s="17">
        <v>6.68</v>
      </c>
      <c r="AX68" s="17">
        <v>1000</v>
      </c>
      <c r="AY68" s="17" t="s">
        <v>21</v>
      </c>
      <c r="BA68" s="17">
        <v>6.6800000000000002E-3</v>
      </c>
      <c r="BB68" s="17" t="s">
        <v>519</v>
      </c>
      <c r="BC68" s="22">
        <v>6.68</v>
      </c>
      <c r="BE68" s="17" t="s">
        <v>22</v>
      </c>
      <c r="BG68" s="17" t="s">
        <v>520</v>
      </c>
      <c r="BJ68" s="18" t="s">
        <v>20</v>
      </c>
      <c r="BQ68" s="19" t="s">
        <v>17</v>
      </c>
      <c r="BR68" s="19">
        <v>7.5</v>
      </c>
      <c r="BS68" s="19" t="s">
        <v>17</v>
      </c>
      <c r="BT68" s="54">
        <v>7.5</v>
      </c>
      <c r="BU68" s="57" t="s">
        <v>521</v>
      </c>
    </row>
    <row r="69" spans="1:73" x14ac:dyDescent="0.25">
      <c r="A69" s="14" t="s">
        <v>1236</v>
      </c>
      <c r="B69" s="60">
        <f>VLOOKUP(A69,Pop!A292:B1236,2,FALSE)</f>
        <v>289</v>
      </c>
      <c r="C69" s="15" t="s">
        <v>17</v>
      </c>
      <c r="D69" s="16">
        <v>330</v>
      </c>
      <c r="E69" s="16" t="s">
        <v>17</v>
      </c>
      <c r="F69" s="16">
        <v>43.67</v>
      </c>
      <c r="G69" s="16" t="s">
        <v>21</v>
      </c>
      <c r="I69" s="16">
        <v>4000</v>
      </c>
      <c r="J69" s="16" t="s">
        <v>1239</v>
      </c>
      <c r="M69" s="16" t="s">
        <v>1240</v>
      </c>
      <c r="N69" s="16">
        <v>15</v>
      </c>
      <c r="O69" s="16" t="s">
        <v>17</v>
      </c>
      <c r="P69" s="16">
        <v>43.67</v>
      </c>
      <c r="Q69" s="16" t="s">
        <v>21</v>
      </c>
      <c r="S69" s="16">
        <v>4000</v>
      </c>
      <c r="T69" s="16" t="s">
        <v>1241</v>
      </c>
      <c r="W69" s="16" t="s">
        <v>1240</v>
      </c>
      <c r="X69" s="16" t="s">
        <v>80</v>
      </c>
      <c r="AA69" s="16" t="s">
        <v>1242</v>
      </c>
      <c r="AG69" s="17" t="s">
        <v>20</v>
      </c>
      <c r="AV69" s="17" t="s">
        <v>20</v>
      </c>
      <c r="BJ69" s="18" t="s">
        <v>20</v>
      </c>
      <c r="BQ69" s="19" t="s">
        <v>17</v>
      </c>
      <c r="BR69" s="19">
        <v>16.079999999999998</v>
      </c>
      <c r="BS69" s="19" t="s">
        <v>17</v>
      </c>
      <c r="BT69" s="54" t="s">
        <v>1243</v>
      </c>
    </row>
    <row r="70" spans="1:73" x14ac:dyDescent="0.25">
      <c r="A70" s="14" t="s">
        <v>2254</v>
      </c>
      <c r="B70" s="60">
        <f>VLOOKUP(A70,Pop!A119:B1063,2,FALSE)</f>
        <v>291</v>
      </c>
      <c r="C70" s="15" t="s">
        <v>17</v>
      </c>
      <c r="D70" s="16">
        <v>157</v>
      </c>
      <c r="E70" s="16" t="s">
        <v>17</v>
      </c>
      <c r="F70" s="16" t="s">
        <v>1603</v>
      </c>
      <c r="G70" s="16" t="s">
        <v>21</v>
      </c>
      <c r="I70" s="16">
        <v>3000</v>
      </c>
      <c r="J70" s="16" t="s">
        <v>1604</v>
      </c>
      <c r="K70" s="16" t="s">
        <v>1605</v>
      </c>
      <c r="L70" s="16" t="s">
        <v>1606</v>
      </c>
      <c r="M70" s="16" t="s">
        <v>2939</v>
      </c>
      <c r="N70" s="16">
        <v>17</v>
      </c>
      <c r="O70" s="16" t="s">
        <v>17</v>
      </c>
      <c r="P70" s="16" t="s">
        <v>1608</v>
      </c>
      <c r="Q70" s="16" t="s">
        <v>21</v>
      </c>
      <c r="S70" s="16" t="s">
        <v>1609</v>
      </c>
      <c r="T70" s="16" t="s">
        <v>1610</v>
      </c>
      <c r="U70" s="16" t="s">
        <v>1611</v>
      </c>
      <c r="V70" s="16" t="s">
        <v>75</v>
      </c>
      <c r="X70" s="16" t="s">
        <v>22</v>
      </c>
      <c r="Y70" s="16" t="s">
        <v>1612</v>
      </c>
      <c r="Z70" s="16" t="s">
        <v>1613</v>
      </c>
      <c r="AC70" s="16" t="s">
        <v>75</v>
      </c>
      <c r="AD70" s="17">
        <v>135</v>
      </c>
      <c r="AE70" s="17">
        <v>17</v>
      </c>
      <c r="AF70" s="17" t="s">
        <v>1614</v>
      </c>
      <c r="AG70" s="17" t="s">
        <v>17</v>
      </c>
      <c r="AH70" s="17" t="s">
        <v>1615</v>
      </c>
      <c r="AI70" s="17" t="s">
        <v>1616</v>
      </c>
      <c r="AJ70" s="17" t="s">
        <v>21</v>
      </c>
      <c r="AL70" s="17" t="s">
        <v>1617</v>
      </c>
      <c r="AO70" s="17" t="s">
        <v>1618</v>
      </c>
      <c r="AP70" s="17" t="s">
        <v>175</v>
      </c>
      <c r="AQ70" s="17" t="s">
        <v>1619</v>
      </c>
      <c r="AT70" s="17" t="s">
        <v>1620</v>
      </c>
      <c r="AU70" s="22">
        <v>15</v>
      </c>
      <c r="AV70" s="17" t="s">
        <v>20</v>
      </c>
      <c r="BD70" s="17" t="s">
        <v>1621</v>
      </c>
      <c r="BE70" s="17" t="s">
        <v>19</v>
      </c>
      <c r="BF70" s="17" t="s">
        <v>1622</v>
      </c>
      <c r="BJ70" s="18" t="s">
        <v>20</v>
      </c>
      <c r="BQ70" s="19" t="s">
        <v>20</v>
      </c>
      <c r="BS70" s="19" t="s">
        <v>17</v>
      </c>
      <c r="BT70" s="55">
        <v>5</v>
      </c>
    </row>
    <row r="71" spans="1:73" x14ac:dyDescent="0.25">
      <c r="A71" s="14" t="s">
        <v>585</v>
      </c>
      <c r="B71" s="60">
        <f>VLOOKUP(A71,Pop!A146:B1090,2,FALSE)</f>
        <v>294</v>
      </c>
      <c r="C71" s="15" t="s">
        <v>17</v>
      </c>
      <c r="D71" s="16">
        <v>100</v>
      </c>
      <c r="E71" s="16" t="s">
        <v>17</v>
      </c>
      <c r="F71" s="16">
        <v>15</v>
      </c>
      <c r="G71" s="16" t="s">
        <v>21</v>
      </c>
      <c r="I71" s="16">
        <v>2000</v>
      </c>
      <c r="J71" s="16" t="s">
        <v>588</v>
      </c>
      <c r="K71" s="16">
        <v>22.5</v>
      </c>
      <c r="L71" s="16">
        <v>35</v>
      </c>
      <c r="N71" s="16">
        <v>25</v>
      </c>
      <c r="O71" s="16" t="s">
        <v>17</v>
      </c>
      <c r="P71" s="16">
        <v>15</v>
      </c>
      <c r="Q71" s="16" t="s">
        <v>21</v>
      </c>
      <c r="S71" s="16">
        <v>2000</v>
      </c>
      <c r="T71" s="16">
        <v>2.5</v>
      </c>
      <c r="U71" s="16">
        <v>72.5</v>
      </c>
      <c r="V71" s="16">
        <v>510</v>
      </c>
      <c r="X71" s="16" t="s">
        <v>42</v>
      </c>
      <c r="AB71" s="16" t="s">
        <v>589</v>
      </c>
      <c r="AD71" s="17">
        <v>100</v>
      </c>
      <c r="AE71" s="17">
        <v>25</v>
      </c>
      <c r="AF71" s="17">
        <v>32.5</v>
      </c>
      <c r="AG71" s="17" t="s">
        <v>17</v>
      </c>
      <c r="AH71" s="17">
        <v>25</v>
      </c>
      <c r="AI71" s="17">
        <v>2000</v>
      </c>
      <c r="AJ71" s="17" t="s">
        <v>21</v>
      </c>
      <c r="AL71" s="17" t="s">
        <v>590</v>
      </c>
      <c r="AN71" s="17">
        <v>2.5</v>
      </c>
      <c r="AP71" s="17" t="s">
        <v>42</v>
      </c>
      <c r="AT71" s="17" t="s">
        <v>591</v>
      </c>
      <c r="AU71" s="17">
        <v>37.5</v>
      </c>
      <c r="AV71" s="17" t="s">
        <v>17</v>
      </c>
      <c r="AW71" s="17">
        <v>25</v>
      </c>
      <c r="AX71" s="17">
        <v>2000</v>
      </c>
      <c r="AY71" s="17" t="s">
        <v>21</v>
      </c>
      <c r="BA71" s="17" t="s">
        <v>590</v>
      </c>
      <c r="BC71" s="17" t="s">
        <v>590</v>
      </c>
      <c r="BE71" s="17" t="s">
        <v>42</v>
      </c>
      <c r="BI71" s="17" t="s">
        <v>592</v>
      </c>
      <c r="BJ71" s="18" t="s">
        <v>20</v>
      </c>
      <c r="BQ71" s="19" t="s">
        <v>17</v>
      </c>
      <c r="BR71" s="19">
        <v>18</v>
      </c>
      <c r="BS71" s="19" t="s">
        <v>20</v>
      </c>
    </row>
    <row r="72" spans="1:73" x14ac:dyDescent="0.25">
      <c r="A72" s="14" t="s">
        <v>2210</v>
      </c>
      <c r="B72" s="60">
        <f>VLOOKUP(A72,Pop!A21:B965,2,FALSE)</f>
        <v>296</v>
      </c>
      <c r="C72" s="15" t="s">
        <v>17</v>
      </c>
      <c r="D72" s="16">
        <v>131</v>
      </c>
      <c r="E72" s="16" t="s">
        <v>17</v>
      </c>
      <c r="F72" s="16">
        <v>16</v>
      </c>
      <c r="G72" s="16" t="s">
        <v>21</v>
      </c>
      <c r="I72" s="16">
        <v>1000</v>
      </c>
      <c r="J72" s="16">
        <v>5.95</v>
      </c>
      <c r="K72" s="16">
        <v>39.799999999999997</v>
      </c>
      <c r="L72" s="16">
        <v>69.55</v>
      </c>
      <c r="N72" s="16">
        <v>14</v>
      </c>
      <c r="O72" s="16" t="s">
        <v>17</v>
      </c>
      <c r="P72" s="16">
        <v>16</v>
      </c>
      <c r="Q72" s="16" t="s">
        <v>21</v>
      </c>
      <c r="S72" s="16">
        <v>1000</v>
      </c>
      <c r="T72" s="16">
        <v>5.95</v>
      </c>
      <c r="U72" s="16">
        <v>158.80000000000001</v>
      </c>
      <c r="V72" s="16">
        <v>1200.05</v>
      </c>
      <c r="X72" s="16" t="s">
        <v>19</v>
      </c>
      <c r="AD72" s="17">
        <v>125</v>
      </c>
      <c r="AE72" s="17">
        <v>14</v>
      </c>
      <c r="AG72" s="17" t="s">
        <v>17</v>
      </c>
      <c r="AH72" s="17">
        <v>10.65</v>
      </c>
      <c r="AI72" s="17">
        <v>1000</v>
      </c>
      <c r="AJ72" s="17" t="s">
        <v>21</v>
      </c>
      <c r="AL72" s="17">
        <v>3.97</v>
      </c>
      <c r="AO72" s="17" t="s">
        <v>1945</v>
      </c>
      <c r="AP72" s="17" t="s">
        <v>19</v>
      </c>
      <c r="AV72" s="17" t="s">
        <v>17</v>
      </c>
      <c r="AW72" s="17">
        <v>10.65</v>
      </c>
      <c r="AX72" s="17">
        <v>1000</v>
      </c>
      <c r="BA72" s="17">
        <v>3.97</v>
      </c>
      <c r="BD72" s="17" t="s">
        <v>1946</v>
      </c>
      <c r="BE72" s="17" t="s">
        <v>19</v>
      </c>
      <c r="BJ72" s="18" t="s">
        <v>20</v>
      </c>
      <c r="BS72" s="19" t="s">
        <v>20</v>
      </c>
      <c r="BU72" s="57" t="s">
        <v>1947</v>
      </c>
    </row>
    <row r="73" spans="1:73" x14ac:dyDescent="0.25">
      <c r="A73" s="14" t="s">
        <v>489</v>
      </c>
      <c r="B73" s="60">
        <f>VLOOKUP(A73,Pop!A262:B1206,2,FALSE)</f>
        <v>296</v>
      </c>
      <c r="C73" s="15" t="s">
        <v>17</v>
      </c>
      <c r="D73" s="16">
        <v>130</v>
      </c>
      <c r="E73" s="16" t="s">
        <v>17</v>
      </c>
      <c r="F73" s="16">
        <v>18</v>
      </c>
      <c r="G73" s="16" t="s">
        <v>21</v>
      </c>
      <c r="I73" s="16">
        <v>2000</v>
      </c>
      <c r="J73" s="16" t="s">
        <v>492</v>
      </c>
      <c r="K73" s="16">
        <v>33</v>
      </c>
      <c r="L73" s="16">
        <v>58</v>
      </c>
      <c r="N73" s="16">
        <v>14</v>
      </c>
      <c r="O73" s="16" t="s">
        <v>17</v>
      </c>
      <c r="P73" s="16">
        <v>18</v>
      </c>
      <c r="Q73" s="16" t="s">
        <v>21</v>
      </c>
      <c r="S73" s="16">
        <v>2000</v>
      </c>
      <c r="T73" s="16" t="s">
        <v>492</v>
      </c>
      <c r="U73" s="16">
        <v>133</v>
      </c>
      <c r="V73" s="16">
        <v>712</v>
      </c>
      <c r="X73" s="16" t="s">
        <v>19</v>
      </c>
      <c r="Y73" s="16" t="s">
        <v>493</v>
      </c>
      <c r="AC73" s="16" t="s">
        <v>75</v>
      </c>
      <c r="AD73" s="17">
        <v>140</v>
      </c>
      <c r="AE73" s="17">
        <v>9</v>
      </c>
      <c r="AF73" s="17">
        <v>19.39</v>
      </c>
      <c r="AG73" s="17" t="s">
        <v>17</v>
      </c>
      <c r="AH73" s="17">
        <v>16</v>
      </c>
      <c r="AI73" s="17" t="s">
        <v>494</v>
      </c>
      <c r="AJ73" s="17" t="s">
        <v>21</v>
      </c>
      <c r="AL73" s="17" t="s">
        <v>495</v>
      </c>
      <c r="AN73" s="17" t="s">
        <v>496</v>
      </c>
      <c r="AP73" s="17" t="s">
        <v>80</v>
      </c>
      <c r="AU73" s="17">
        <v>19.39</v>
      </c>
      <c r="AV73" s="17" t="s">
        <v>17</v>
      </c>
      <c r="AW73" s="17">
        <v>16</v>
      </c>
      <c r="AX73" s="17" t="s">
        <v>494</v>
      </c>
      <c r="AY73" s="17" t="s">
        <v>21</v>
      </c>
      <c r="BA73" s="17" t="s">
        <v>495</v>
      </c>
      <c r="BC73" s="17" t="s">
        <v>497</v>
      </c>
      <c r="BE73" s="17" t="s">
        <v>80</v>
      </c>
      <c r="BJ73" s="18" t="s">
        <v>20</v>
      </c>
      <c r="BQ73" s="19" t="s">
        <v>20</v>
      </c>
      <c r="BS73" s="19" t="s">
        <v>17</v>
      </c>
      <c r="BU73" s="57" t="s">
        <v>498</v>
      </c>
    </row>
    <row r="74" spans="1:73" x14ac:dyDescent="0.25">
      <c r="A74" s="14" t="s">
        <v>1426</v>
      </c>
      <c r="B74" s="60">
        <f>VLOOKUP(A74,Pop!A23:B967,2,FALSE)</f>
        <v>302</v>
      </c>
      <c r="C74" s="15" t="s">
        <v>17</v>
      </c>
      <c r="D74" s="16">
        <v>167</v>
      </c>
      <c r="E74" s="16" t="s">
        <v>17</v>
      </c>
      <c r="F74" s="16">
        <v>15</v>
      </c>
      <c r="G74" s="16" t="s">
        <v>21</v>
      </c>
      <c r="I74" s="16">
        <v>1000</v>
      </c>
      <c r="J74" s="16" t="s">
        <v>1429</v>
      </c>
      <c r="M74" s="16" t="s">
        <v>1430</v>
      </c>
      <c r="N74" s="16">
        <v>3</v>
      </c>
      <c r="O74" s="16" t="s">
        <v>17</v>
      </c>
      <c r="P74" s="16">
        <v>15</v>
      </c>
      <c r="Q74" s="16" t="s">
        <v>21</v>
      </c>
      <c r="S74" s="16" t="s">
        <v>1431</v>
      </c>
      <c r="T74" s="16" t="s">
        <v>1432</v>
      </c>
      <c r="W74" s="16" t="s">
        <v>1433</v>
      </c>
      <c r="X74" s="16" t="s">
        <v>19</v>
      </c>
      <c r="AD74" s="17">
        <v>157</v>
      </c>
      <c r="AE74" s="17">
        <v>3</v>
      </c>
      <c r="AF74" s="17">
        <v>12</v>
      </c>
      <c r="AG74" s="17" t="s">
        <v>20</v>
      </c>
      <c r="AM74" s="17">
        <v>15</v>
      </c>
      <c r="AN74" s="17">
        <v>2</v>
      </c>
      <c r="AP74" s="17" t="s">
        <v>19</v>
      </c>
      <c r="AU74" s="17">
        <v>15</v>
      </c>
      <c r="AV74" s="17" t="s">
        <v>17</v>
      </c>
      <c r="AW74" s="17">
        <v>12</v>
      </c>
      <c r="AX74" s="17" t="s">
        <v>1431</v>
      </c>
      <c r="AY74" s="17" t="s">
        <v>21</v>
      </c>
      <c r="BA74" s="17">
        <v>1.6</v>
      </c>
      <c r="BB74" s="28">
        <v>0.8</v>
      </c>
      <c r="BC74" s="17">
        <v>12</v>
      </c>
      <c r="BE74" s="17" t="s">
        <v>19</v>
      </c>
      <c r="BJ74" s="18" t="s">
        <v>20</v>
      </c>
      <c r="BQ74" s="19" t="s">
        <v>17</v>
      </c>
      <c r="BR74" s="19">
        <v>11</v>
      </c>
      <c r="BS74" s="19" t="s">
        <v>17</v>
      </c>
      <c r="BT74" s="54">
        <v>2.5</v>
      </c>
    </row>
    <row r="75" spans="1:73" x14ac:dyDescent="0.25">
      <c r="A75" s="14" t="s">
        <v>2185</v>
      </c>
      <c r="B75" s="60">
        <f>VLOOKUP(A75,Pop!A237:B1181,2,FALSE)</f>
        <v>304</v>
      </c>
      <c r="C75" s="15" t="s">
        <v>17</v>
      </c>
      <c r="D75" s="16">
        <v>124</v>
      </c>
      <c r="E75" s="16" t="s">
        <v>17</v>
      </c>
      <c r="F75" s="16">
        <v>26</v>
      </c>
      <c r="G75" s="16" t="s">
        <v>21</v>
      </c>
      <c r="I75" s="16">
        <v>2000</v>
      </c>
      <c r="J75" s="16" t="s">
        <v>1126</v>
      </c>
      <c r="K75" s="16">
        <v>53</v>
      </c>
      <c r="L75" s="16">
        <v>98</v>
      </c>
      <c r="N75" s="16">
        <v>4</v>
      </c>
      <c r="O75" s="16" t="s">
        <v>17</v>
      </c>
      <c r="P75" s="16">
        <v>26</v>
      </c>
      <c r="Q75" s="16" t="s">
        <v>21</v>
      </c>
      <c r="S75" s="16">
        <v>2000</v>
      </c>
      <c r="T75" s="16" t="s">
        <v>1127</v>
      </c>
      <c r="X75" s="16" t="s">
        <v>42</v>
      </c>
      <c r="AB75" s="16" t="s">
        <v>1128</v>
      </c>
      <c r="AC75" s="16" t="s">
        <v>647</v>
      </c>
      <c r="AD75" s="17">
        <v>124</v>
      </c>
      <c r="AE75" s="17">
        <v>4</v>
      </c>
      <c r="AF75" s="17">
        <v>27.5</v>
      </c>
      <c r="AG75" s="17" t="s">
        <v>17</v>
      </c>
      <c r="AH75" s="17">
        <v>27.5</v>
      </c>
      <c r="AI75" s="17">
        <v>2000</v>
      </c>
      <c r="AJ75" s="17" t="s">
        <v>21</v>
      </c>
      <c r="AL75" s="17" t="s">
        <v>1129</v>
      </c>
      <c r="AU75" s="17">
        <v>27.5</v>
      </c>
      <c r="AV75" s="17" t="s">
        <v>20</v>
      </c>
      <c r="BJ75" s="18" t="s">
        <v>20</v>
      </c>
      <c r="BQ75" s="19" t="s">
        <v>20</v>
      </c>
      <c r="BS75" s="19" t="s">
        <v>17</v>
      </c>
      <c r="BT75" s="54">
        <v>3</v>
      </c>
    </row>
    <row r="76" spans="1:73" x14ac:dyDescent="0.25">
      <c r="A76" s="14" t="s">
        <v>2661</v>
      </c>
      <c r="B76" s="60">
        <f>VLOOKUP(A76,Pop!A167:B1111,2,FALSE)</f>
        <v>307</v>
      </c>
      <c r="C76" s="15" t="s">
        <v>17</v>
      </c>
      <c r="D76" s="16">
        <v>124</v>
      </c>
      <c r="E76" s="16" t="s">
        <v>20</v>
      </c>
      <c r="K76" s="27">
        <v>46.52</v>
      </c>
      <c r="L76" s="27">
        <v>77.52</v>
      </c>
      <c r="N76" s="16">
        <v>15</v>
      </c>
      <c r="O76" s="16" t="s">
        <v>20</v>
      </c>
      <c r="U76" s="27">
        <v>170.52</v>
      </c>
      <c r="V76" s="27">
        <v>1255.52</v>
      </c>
      <c r="X76" s="16" t="s">
        <v>22</v>
      </c>
      <c r="Y76" s="27">
        <v>15.52</v>
      </c>
      <c r="Z76" s="16" t="s">
        <v>1629</v>
      </c>
      <c r="AD76" s="17">
        <v>124</v>
      </c>
      <c r="AE76" s="17">
        <v>15</v>
      </c>
      <c r="AF76" s="17">
        <v>2683</v>
      </c>
      <c r="AG76" s="17" t="s">
        <v>17</v>
      </c>
      <c r="AH76" s="22">
        <v>15.6</v>
      </c>
      <c r="AJ76" s="17" t="s">
        <v>21</v>
      </c>
      <c r="AM76" s="22">
        <v>15.6</v>
      </c>
      <c r="AN76" s="22">
        <v>20.18</v>
      </c>
      <c r="AP76" s="17" t="s">
        <v>19</v>
      </c>
      <c r="AQ76" s="22">
        <v>15.6</v>
      </c>
      <c r="AU76" s="17">
        <v>10092</v>
      </c>
      <c r="AV76" s="17" t="s">
        <v>17</v>
      </c>
      <c r="AW76" s="22">
        <v>15.6</v>
      </c>
      <c r="AY76" s="17" t="s">
        <v>21</v>
      </c>
      <c r="BB76" s="22">
        <v>15.6</v>
      </c>
      <c r="BC76" s="22">
        <v>20.18</v>
      </c>
      <c r="BE76" s="17" t="s">
        <v>19</v>
      </c>
      <c r="BF76" s="22">
        <v>15.6</v>
      </c>
      <c r="BJ76" s="18" t="s">
        <v>20</v>
      </c>
      <c r="BQ76" s="19" t="s">
        <v>20</v>
      </c>
      <c r="BS76" s="19" t="s">
        <v>17</v>
      </c>
      <c r="BT76" s="53">
        <v>8.0299999999999994</v>
      </c>
    </row>
    <row r="77" spans="1:73" x14ac:dyDescent="0.25">
      <c r="A77" s="14" t="s">
        <v>2247</v>
      </c>
      <c r="B77" s="60">
        <f>VLOOKUP(A77,Pop!A13:B957,2,FALSE)</f>
        <v>311</v>
      </c>
      <c r="C77" s="15" t="s">
        <v>17</v>
      </c>
      <c r="D77" s="16">
        <v>130</v>
      </c>
      <c r="E77" s="16" t="s">
        <v>17</v>
      </c>
      <c r="F77" s="16">
        <v>14.5</v>
      </c>
      <c r="G77" s="16" t="s">
        <v>21</v>
      </c>
      <c r="I77" s="16">
        <v>0</v>
      </c>
      <c r="J77" s="16" t="s">
        <v>1469</v>
      </c>
      <c r="K77" s="16">
        <v>45.55</v>
      </c>
      <c r="L77" s="16">
        <v>76.599999999999994</v>
      </c>
      <c r="N77" s="16">
        <v>9</v>
      </c>
      <c r="O77" s="16" t="s">
        <v>17</v>
      </c>
      <c r="P77" s="16">
        <v>14.5</v>
      </c>
      <c r="Q77" s="16" t="s">
        <v>21</v>
      </c>
      <c r="S77" s="16">
        <v>0</v>
      </c>
      <c r="T77" s="16">
        <v>6.21</v>
      </c>
      <c r="U77" s="16" t="s">
        <v>95</v>
      </c>
      <c r="V77" s="16" t="s">
        <v>95</v>
      </c>
      <c r="W77" s="16" t="s">
        <v>1470</v>
      </c>
      <c r="X77" s="16" t="s">
        <v>175</v>
      </c>
      <c r="AB77" s="16" t="s">
        <v>1471</v>
      </c>
      <c r="AD77" s="17">
        <v>121</v>
      </c>
      <c r="AE77" s="17">
        <v>9</v>
      </c>
      <c r="AF77" s="17">
        <v>29.3</v>
      </c>
      <c r="AG77" s="17" t="s">
        <v>17</v>
      </c>
      <c r="AH77" s="17">
        <v>19.5</v>
      </c>
      <c r="AI77" s="17">
        <v>0</v>
      </c>
      <c r="AJ77" s="17" t="s">
        <v>21</v>
      </c>
      <c r="AL77" s="17">
        <v>4.9000000000000004</v>
      </c>
      <c r="AN77" s="17">
        <v>4.9000000000000004</v>
      </c>
      <c r="AP77" s="17" t="s">
        <v>175</v>
      </c>
      <c r="AT77" s="17" t="s">
        <v>1472</v>
      </c>
      <c r="AU77" s="17">
        <v>29.3</v>
      </c>
      <c r="AV77" s="17" t="s">
        <v>17</v>
      </c>
      <c r="AW77" s="17">
        <v>19.5</v>
      </c>
      <c r="AX77" s="17">
        <v>0</v>
      </c>
      <c r="AY77" s="17" t="s">
        <v>21</v>
      </c>
      <c r="BC77" s="17">
        <v>4.9000000000000004</v>
      </c>
      <c r="BE77" s="17" t="s">
        <v>175</v>
      </c>
      <c r="BI77" s="17" t="s">
        <v>1473</v>
      </c>
      <c r="BJ77" s="18" t="s">
        <v>20</v>
      </c>
      <c r="BQ77" s="19" t="s">
        <v>20</v>
      </c>
      <c r="BS77" s="19" t="s">
        <v>20</v>
      </c>
    </row>
    <row r="78" spans="1:73" x14ac:dyDescent="0.25">
      <c r="A78" s="14" t="s">
        <v>1562</v>
      </c>
      <c r="B78" s="60">
        <f>VLOOKUP(A78,Pop!A234:B1178,2,FALSE)</f>
        <v>315</v>
      </c>
      <c r="C78" s="15" t="s">
        <v>17</v>
      </c>
      <c r="D78" s="16">
        <v>315</v>
      </c>
      <c r="E78" s="16" t="s">
        <v>17</v>
      </c>
      <c r="F78" s="27">
        <v>16.5</v>
      </c>
      <c r="G78" s="16" t="s">
        <v>21</v>
      </c>
      <c r="I78" s="16">
        <v>2000</v>
      </c>
      <c r="J78" s="16">
        <v>6.7499999999999999E-3</v>
      </c>
      <c r="N78" s="16">
        <v>25</v>
      </c>
      <c r="O78" s="16" t="s">
        <v>17</v>
      </c>
      <c r="P78" s="16" t="s">
        <v>287</v>
      </c>
      <c r="Q78" s="16" t="s">
        <v>21</v>
      </c>
      <c r="S78" s="16">
        <v>2000</v>
      </c>
      <c r="T78" s="16" t="s">
        <v>1564</v>
      </c>
      <c r="X78" s="16" t="s">
        <v>19</v>
      </c>
      <c r="AD78" s="17">
        <v>286</v>
      </c>
      <c r="AE78" s="17">
        <v>25</v>
      </c>
      <c r="AF78" s="17" t="s">
        <v>1565</v>
      </c>
      <c r="AG78" s="17" t="s">
        <v>17</v>
      </c>
      <c r="AH78" s="17">
        <v>10.35</v>
      </c>
      <c r="AJ78" s="17" t="s">
        <v>21</v>
      </c>
      <c r="AL78" s="17" t="s">
        <v>1566</v>
      </c>
      <c r="AP78" s="17" t="s">
        <v>19</v>
      </c>
      <c r="AU78" s="17" t="s">
        <v>1567</v>
      </c>
      <c r="AV78" s="17" t="s">
        <v>17</v>
      </c>
      <c r="AW78" s="17">
        <v>10.35</v>
      </c>
      <c r="AY78" s="17" t="s">
        <v>21</v>
      </c>
      <c r="BA78" s="17">
        <v>5.1749999999999999E-3</v>
      </c>
      <c r="BE78" s="17" t="s">
        <v>19</v>
      </c>
      <c r="BJ78" s="18" t="s">
        <v>20</v>
      </c>
      <c r="BQ78" s="19" t="s">
        <v>20</v>
      </c>
      <c r="BS78" s="19" t="s">
        <v>20</v>
      </c>
    </row>
    <row r="79" spans="1:73" x14ac:dyDescent="0.25">
      <c r="A79" s="14" t="s">
        <v>2188</v>
      </c>
      <c r="B79" s="60">
        <f>VLOOKUP(A79,Pop!A179:B1123,2,FALSE)</f>
        <v>318</v>
      </c>
      <c r="C79" s="15" t="s">
        <v>17</v>
      </c>
      <c r="D79" s="16">
        <v>180</v>
      </c>
      <c r="E79" s="16" t="s">
        <v>17</v>
      </c>
      <c r="F79" s="27">
        <v>24.73</v>
      </c>
      <c r="G79" s="16" t="s">
        <v>21</v>
      </c>
      <c r="I79" s="16" t="s">
        <v>1157</v>
      </c>
      <c r="J79" s="27">
        <v>8.2400000000000008E-3</v>
      </c>
      <c r="K79" s="16">
        <v>41.21</v>
      </c>
      <c r="L79" s="16">
        <v>82.41</v>
      </c>
      <c r="N79" s="16">
        <v>6</v>
      </c>
      <c r="O79" s="16" t="s">
        <v>17</v>
      </c>
      <c r="P79" s="27">
        <v>33.19</v>
      </c>
      <c r="Q79" s="16" t="s">
        <v>21</v>
      </c>
      <c r="S79" s="16">
        <v>3000</v>
      </c>
      <c r="T79" s="27">
        <v>1.106E-2</v>
      </c>
      <c r="U79" s="16">
        <v>232.26</v>
      </c>
      <c r="V79" s="16">
        <v>2178.8200000000002</v>
      </c>
      <c r="X79" s="16" t="s">
        <v>59</v>
      </c>
      <c r="Z79" s="16" t="s">
        <v>1158</v>
      </c>
      <c r="AD79" s="17">
        <v>180</v>
      </c>
      <c r="AE79" s="17">
        <v>6</v>
      </c>
      <c r="AF79" s="17" t="s">
        <v>1159</v>
      </c>
      <c r="AG79" s="17" t="s">
        <v>17</v>
      </c>
      <c r="AH79" s="17">
        <v>24.73</v>
      </c>
      <c r="AI79" s="17">
        <v>3000</v>
      </c>
      <c r="AJ79" s="17" t="s">
        <v>21</v>
      </c>
      <c r="AL79" s="17" t="s">
        <v>1160</v>
      </c>
      <c r="AP79" s="17" t="s">
        <v>19</v>
      </c>
      <c r="AU79" s="17">
        <v>33.18</v>
      </c>
      <c r="AV79" s="17" t="s">
        <v>17</v>
      </c>
      <c r="AW79" s="17">
        <v>33.19</v>
      </c>
      <c r="AX79" s="17">
        <v>3000</v>
      </c>
      <c r="AY79" s="17" t="s">
        <v>21</v>
      </c>
      <c r="BA79" s="17">
        <v>1.106E-2</v>
      </c>
      <c r="BE79" s="17" t="s">
        <v>19</v>
      </c>
      <c r="BJ79" s="18" t="s">
        <v>20</v>
      </c>
      <c r="BQ79" s="19" t="s">
        <v>20</v>
      </c>
      <c r="BS79" s="19" t="s">
        <v>17</v>
      </c>
      <c r="BT79" s="54">
        <v>3.55</v>
      </c>
    </row>
    <row r="80" spans="1:73" x14ac:dyDescent="0.25">
      <c r="A80" s="14" t="s">
        <v>2252</v>
      </c>
      <c r="B80" s="60">
        <f>VLOOKUP(A80,Pop!A61:B1005,2,FALSE)</f>
        <v>330</v>
      </c>
      <c r="C80" s="15" t="s">
        <v>17</v>
      </c>
      <c r="D80" s="16">
        <v>137</v>
      </c>
      <c r="E80" s="16" t="s">
        <v>17</v>
      </c>
      <c r="F80" s="27">
        <v>29.25</v>
      </c>
      <c r="G80" s="16" t="s">
        <v>21</v>
      </c>
      <c r="I80" s="16">
        <v>2000</v>
      </c>
      <c r="K80" s="16" t="s">
        <v>1571</v>
      </c>
      <c r="L80" s="16" t="s">
        <v>1572</v>
      </c>
      <c r="N80" s="16" t="s">
        <v>1573</v>
      </c>
      <c r="O80" s="16" t="s">
        <v>17</v>
      </c>
      <c r="X80" s="16" t="s">
        <v>19</v>
      </c>
      <c r="AD80" s="17">
        <v>137</v>
      </c>
      <c r="AE80" s="17">
        <v>15</v>
      </c>
      <c r="AG80" s="17" t="s">
        <v>17</v>
      </c>
      <c r="AH80" s="22">
        <v>15.75</v>
      </c>
      <c r="AI80" s="17">
        <v>2000</v>
      </c>
      <c r="AJ80" s="17" t="s">
        <v>21</v>
      </c>
      <c r="AL80" s="17" t="s">
        <v>1574</v>
      </c>
      <c r="AP80" s="17" t="s">
        <v>19</v>
      </c>
      <c r="AV80" s="17" t="s">
        <v>17</v>
      </c>
      <c r="BJ80" s="18" t="s">
        <v>20</v>
      </c>
      <c r="BQ80" s="19" t="s">
        <v>20</v>
      </c>
      <c r="BS80" s="19" t="s">
        <v>20</v>
      </c>
    </row>
    <row r="81" spans="1:73" x14ac:dyDescent="0.25">
      <c r="A81" s="14" t="s">
        <v>2157</v>
      </c>
      <c r="B81" s="60">
        <f>VLOOKUP(A81,Pop!A277:B1221,2,FALSE)</f>
        <v>341</v>
      </c>
      <c r="C81" s="15" t="s">
        <v>17</v>
      </c>
      <c r="D81" s="16">
        <v>600</v>
      </c>
      <c r="E81" s="16" t="s">
        <v>17</v>
      </c>
      <c r="F81" s="27">
        <v>21.95</v>
      </c>
      <c r="G81" s="16" t="s">
        <v>21</v>
      </c>
      <c r="I81" s="16">
        <v>0</v>
      </c>
      <c r="J81" s="16" t="s">
        <v>194</v>
      </c>
      <c r="K81" s="16">
        <v>58.7</v>
      </c>
      <c r="L81" s="16">
        <v>95.45</v>
      </c>
      <c r="N81" s="16">
        <v>62</v>
      </c>
      <c r="O81" s="16" t="s">
        <v>17</v>
      </c>
      <c r="P81" s="16">
        <v>21.95</v>
      </c>
      <c r="Q81" s="16" t="s">
        <v>21</v>
      </c>
      <c r="S81" s="16">
        <v>0</v>
      </c>
      <c r="T81" s="16" t="s">
        <v>195</v>
      </c>
      <c r="U81" s="16">
        <v>234.45</v>
      </c>
      <c r="V81" s="16">
        <v>1852.45</v>
      </c>
      <c r="W81" s="16" t="s">
        <v>196</v>
      </c>
      <c r="X81" s="16" t="s">
        <v>197</v>
      </c>
      <c r="Z81" s="34">
        <v>714000</v>
      </c>
      <c r="AA81" s="16" t="s">
        <v>198</v>
      </c>
      <c r="AD81" s="17">
        <v>0</v>
      </c>
      <c r="AE81" s="17">
        <v>0</v>
      </c>
      <c r="AF81" s="17">
        <v>0</v>
      </c>
      <c r="AG81" s="17" t="s">
        <v>20</v>
      </c>
      <c r="AP81" s="17" t="s">
        <v>42</v>
      </c>
      <c r="AT81" s="17" t="s">
        <v>199</v>
      </c>
      <c r="AU81" s="17">
        <v>0</v>
      </c>
      <c r="AV81" s="17" t="s">
        <v>20</v>
      </c>
      <c r="BD81" s="17" t="s">
        <v>200</v>
      </c>
      <c r="BE81" s="17" t="s">
        <v>42</v>
      </c>
      <c r="BJ81" s="18" t="s">
        <v>47</v>
      </c>
      <c r="BQ81" s="19" t="s">
        <v>20</v>
      </c>
      <c r="BS81" s="19" t="s">
        <v>17</v>
      </c>
      <c r="BT81" s="54">
        <v>1.25</v>
      </c>
    </row>
    <row r="82" spans="1:73" x14ac:dyDescent="0.25">
      <c r="A82" s="14" t="s">
        <v>569</v>
      </c>
      <c r="B82" s="60">
        <f>VLOOKUP(A82,Pop!A87:B1031,2,FALSE)</f>
        <v>349</v>
      </c>
      <c r="C82" s="15" t="s">
        <v>17</v>
      </c>
      <c r="D82" s="16">
        <v>190</v>
      </c>
      <c r="E82" s="16" t="s">
        <v>17</v>
      </c>
      <c r="F82" s="16">
        <v>15</v>
      </c>
      <c r="G82" s="16" t="s">
        <v>21</v>
      </c>
      <c r="I82" s="16">
        <v>100</v>
      </c>
      <c r="J82" s="16">
        <v>2</v>
      </c>
      <c r="N82" s="16">
        <v>20</v>
      </c>
      <c r="O82" s="16" t="s">
        <v>20</v>
      </c>
      <c r="AD82" s="17">
        <v>170</v>
      </c>
      <c r="AE82" s="17">
        <v>20</v>
      </c>
      <c r="AF82" s="17">
        <v>27</v>
      </c>
      <c r="AG82" s="17" t="s">
        <v>17</v>
      </c>
      <c r="AH82" s="17">
        <v>16</v>
      </c>
      <c r="AI82" s="17">
        <v>100</v>
      </c>
      <c r="AJ82" s="17" t="s">
        <v>21</v>
      </c>
      <c r="AL82" s="17">
        <v>4.5</v>
      </c>
      <c r="AU82" s="17">
        <v>16</v>
      </c>
      <c r="AV82" s="17" t="s">
        <v>17</v>
      </c>
      <c r="AW82" s="17">
        <v>16</v>
      </c>
      <c r="AX82" s="17">
        <v>100</v>
      </c>
      <c r="AY82" s="17" t="s">
        <v>21</v>
      </c>
      <c r="BA82" s="17">
        <v>4.5</v>
      </c>
      <c r="BJ82" s="18" t="s">
        <v>20</v>
      </c>
      <c r="BQ82" s="19" t="s">
        <v>20</v>
      </c>
      <c r="BS82" s="19" t="s">
        <v>20</v>
      </c>
      <c r="BU82" s="57" t="s">
        <v>572</v>
      </c>
    </row>
    <row r="83" spans="1:73" ht="30" x14ac:dyDescent="0.25">
      <c r="A83" s="14" t="s">
        <v>569</v>
      </c>
      <c r="B83" s="60">
        <f>VLOOKUP(A83,Pop!A88:B1032,2,FALSE)</f>
        <v>349</v>
      </c>
      <c r="C83" s="15" t="s">
        <v>17</v>
      </c>
      <c r="D83" s="16">
        <v>198</v>
      </c>
      <c r="E83" s="16" t="s">
        <v>17</v>
      </c>
      <c r="F83" s="16">
        <v>15</v>
      </c>
      <c r="G83" s="16" t="s">
        <v>21</v>
      </c>
      <c r="I83" s="16">
        <v>1000</v>
      </c>
      <c r="J83" s="16">
        <v>2</v>
      </c>
      <c r="N83" s="16">
        <v>21</v>
      </c>
      <c r="O83" s="16" t="s">
        <v>17</v>
      </c>
      <c r="P83" s="16">
        <v>15</v>
      </c>
      <c r="Q83" s="16" t="s">
        <v>21</v>
      </c>
      <c r="S83" s="16">
        <v>1000</v>
      </c>
      <c r="T83" s="16">
        <v>2</v>
      </c>
      <c r="X83" s="16" t="s">
        <v>19</v>
      </c>
      <c r="AD83" s="17">
        <v>155</v>
      </c>
      <c r="AE83" s="17">
        <v>16</v>
      </c>
      <c r="AF83" s="17">
        <v>50</v>
      </c>
      <c r="AG83" s="17" t="s">
        <v>17</v>
      </c>
      <c r="AH83" s="17">
        <v>16</v>
      </c>
      <c r="AI83" s="17">
        <v>1000</v>
      </c>
      <c r="AJ83" s="17" t="s">
        <v>21</v>
      </c>
      <c r="AL83" s="17">
        <v>4.5</v>
      </c>
      <c r="AP83" s="17" t="s">
        <v>19</v>
      </c>
      <c r="AU83" s="17">
        <v>50</v>
      </c>
      <c r="AV83" s="17" t="s">
        <v>17</v>
      </c>
      <c r="AW83" s="17">
        <v>16</v>
      </c>
      <c r="AX83" s="17">
        <v>1000</v>
      </c>
      <c r="AY83" s="17" t="s">
        <v>21</v>
      </c>
      <c r="BA83" s="17">
        <v>4.5</v>
      </c>
      <c r="BE83" s="17" t="s">
        <v>19</v>
      </c>
      <c r="BJ83" s="18" t="s">
        <v>20</v>
      </c>
      <c r="BQ83" s="19" t="s">
        <v>20</v>
      </c>
      <c r="BS83" s="19" t="s">
        <v>17</v>
      </c>
      <c r="BT83" s="54">
        <v>11.43</v>
      </c>
      <c r="BU83" s="57" t="s">
        <v>1949</v>
      </c>
    </row>
    <row r="84" spans="1:73" x14ac:dyDescent="0.25">
      <c r="A84" s="14" t="s">
        <v>737</v>
      </c>
      <c r="B84" s="60">
        <f>VLOOKUP(A84,Pop!A244:B1188,2,FALSE)</f>
        <v>361</v>
      </c>
      <c r="C84" s="15" t="s">
        <v>17</v>
      </c>
      <c r="D84" s="16">
        <v>139</v>
      </c>
      <c r="E84" s="16" t="s">
        <v>17</v>
      </c>
      <c r="F84" s="16">
        <v>23.74</v>
      </c>
      <c r="G84" s="16" t="s">
        <v>38</v>
      </c>
      <c r="I84" s="16">
        <v>1000</v>
      </c>
      <c r="J84" s="16">
        <v>2.68</v>
      </c>
      <c r="K84" s="16">
        <v>3446</v>
      </c>
      <c r="L84" s="16">
        <v>4786</v>
      </c>
      <c r="N84" s="16">
        <v>18</v>
      </c>
      <c r="O84" s="16" t="s">
        <v>17</v>
      </c>
      <c r="P84" s="16">
        <v>23.74</v>
      </c>
      <c r="Q84" s="16" t="s">
        <v>21</v>
      </c>
      <c r="S84" s="16">
        <v>1000</v>
      </c>
      <c r="T84" s="16">
        <v>2.68</v>
      </c>
      <c r="U84" s="16">
        <v>8806</v>
      </c>
      <c r="V84" s="16">
        <v>55706</v>
      </c>
      <c r="X84" s="16" t="s">
        <v>22</v>
      </c>
      <c r="Z84" s="16">
        <v>282000</v>
      </c>
      <c r="AD84" s="17">
        <v>139</v>
      </c>
      <c r="AE84" s="17">
        <v>16</v>
      </c>
      <c r="AF84" s="17">
        <v>31.74</v>
      </c>
      <c r="AG84" s="17" t="s">
        <v>17</v>
      </c>
      <c r="AH84" s="17">
        <v>27</v>
      </c>
      <c r="AI84" s="17">
        <v>1000</v>
      </c>
      <c r="AJ84" s="17" t="s">
        <v>21</v>
      </c>
      <c r="AL84" s="17">
        <v>1.58</v>
      </c>
      <c r="AM84" s="17">
        <v>70</v>
      </c>
      <c r="AN84" s="17">
        <v>27</v>
      </c>
      <c r="AP84" s="17" t="s">
        <v>22</v>
      </c>
      <c r="AR84" s="17">
        <v>200000</v>
      </c>
      <c r="AU84" s="17">
        <v>34.9</v>
      </c>
      <c r="AV84" s="17" t="s">
        <v>17</v>
      </c>
      <c r="AW84" s="17">
        <v>27</v>
      </c>
      <c r="AX84" s="17">
        <v>1000</v>
      </c>
      <c r="AY84" s="17" t="s">
        <v>21</v>
      </c>
      <c r="BA84" s="17">
        <v>1.58</v>
      </c>
      <c r="BB84" s="17">
        <v>70</v>
      </c>
      <c r="BC84" s="17">
        <v>27</v>
      </c>
      <c r="BE84" s="17" t="s">
        <v>22</v>
      </c>
      <c r="BG84" s="17">
        <v>200000</v>
      </c>
      <c r="BJ84" s="18" t="s">
        <v>20</v>
      </c>
      <c r="BQ84" s="19" t="s">
        <v>20</v>
      </c>
      <c r="BS84" s="19" t="s">
        <v>17</v>
      </c>
      <c r="BT84" s="54">
        <v>12.09</v>
      </c>
    </row>
    <row r="85" spans="1:73" x14ac:dyDescent="0.25">
      <c r="A85" s="14" t="s">
        <v>1300</v>
      </c>
      <c r="B85" s="60">
        <f>VLOOKUP(A85,Pop!A271:B1215,2,FALSE)</f>
        <v>362</v>
      </c>
      <c r="C85" s="15" t="s">
        <v>17</v>
      </c>
      <c r="D85" s="16">
        <v>152</v>
      </c>
      <c r="E85" s="16" t="s">
        <v>17</v>
      </c>
      <c r="F85" s="16">
        <v>11</v>
      </c>
      <c r="G85" s="16" t="s">
        <v>21</v>
      </c>
      <c r="I85" s="24">
        <v>1000</v>
      </c>
      <c r="J85" s="16">
        <v>5.75</v>
      </c>
      <c r="K85" s="16">
        <v>34</v>
      </c>
      <c r="L85" s="16">
        <v>62.75</v>
      </c>
      <c r="N85" s="16">
        <v>33</v>
      </c>
      <c r="O85" s="16" t="s">
        <v>17</v>
      </c>
      <c r="P85" s="16">
        <v>11</v>
      </c>
      <c r="Q85" s="16" t="s">
        <v>21</v>
      </c>
      <c r="S85" s="16">
        <v>1000</v>
      </c>
      <c r="T85" s="16">
        <v>5.75</v>
      </c>
      <c r="U85" s="16">
        <v>149</v>
      </c>
      <c r="V85" s="16">
        <v>1155.25</v>
      </c>
      <c r="X85" s="16" t="s">
        <v>19</v>
      </c>
      <c r="AC85" s="16" t="s">
        <v>75</v>
      </c>
      <c r="AD85" s="17">
        <v>152</v>
      </c>
      <c r="AE85" s="17">
        <v>33</v>
      </c>
      <c r="AF85" s="17">
        <v>15</v>
      </c>
      <c r="AG85" s="17" t="s">
        <v>17</v>
      </c>
      <c r="AH85" s="17">
        <v>9</v>
      </c>
      <c r="AI85" s="25">
        <v>3000</v>
      </c>
      <c r="AJ85" s="17" t="s">
        <v>21</v>
      </c>
      <c r="AL85" s="17">
        <v>1.5</v>
      </c>
      <c r="AN85" s="17">
        <v>9</v>
      </c>
      <c r="AP85" s="17" t="s">
        <v>19</v>
      </c>
      <c r="AU85" s="17">
        <v>9</v>
      </c>
      <c r="AV85" s="17" t="s">
        <v>17</v>
      </c>
      <c r="AW85" s="17">
        <v>9</v>
      </c>
      <c r="AX85" s="17">
        <v>3000</v>
      </c>
      <c r="AY85" s="17" t="s">
        <v>21</v>
      </c>
      <c r="BA85" s="17">
        <v>1.5</v>
      </c>
      <c r="BC85" s="17">
        <v>9</v>
      </c>
      <c r="BE85" s="17" t="s">
        <v>19</v>
      </c>
      <c r="BJ85" s="18" t="s">
        <v>20</v>
      </c>
      <c r="BQ85" s="19" t="s">
        <v>20</v>
      </c>
      <c r="BS85" s="19" t="s">
        <v>20</v>
      </c>
    </row>
    <row r="86" spans="1:73" x14ac:dyDescent="0.25">
      <c r="A86" s="14" t="s">
        <v>1221</v>
      </c>
      <c r="B86" s="60">
        <f>VLOOKUP(A86,Pop!A245:B1189,2,FALSE)</f>
        <v>363</v>
      </c>
      <c r="C86" s="15" t="s">
        <v>17</v>
      </c>
      <c r="D86" s="16">
        <v>154</v>
      </c>
      <c r="E86" s="16" t="s">
        <v>17</v>
      </c>
      <c r="F86" s="16">
        <v>41</v>
      </c>
      <c r="G86" s="16" t="s">
        <v>21</v>
      </c>
      <c r="I86" s="16">
        <v>0</v>
      </c>
      <c r="J86" s="16">
        <v>4.5</v>
      </c>
      <c r="K86" s="16" t="s">
        <v>1224</v>
      </c>
      <c r="L86" s="16">
        <v>86</v>
      </c>
      <c r="M86" s="16" t="s">
        <v>466</v>
      </c>
      <c r="N86" s="16">
        <v>16</v>
      </c>
      <c r="O86" s="16" t="s">
        <v>17</v>
      </c>
      <c r="P86" s="16">
        <v>41</v>
      </c>
      <c r="Q86" s="16" t="s">
        <v>21</v>
      </c>
      <c r="S86" s="16">
        <v>0</v>
      </c>
      <c r="T86" s="16">
        <v>4.5</v>
      </c>
      <c r="U86" s="16">
        <v>153.5</v>
      </c>
      <c r="V86" s="16">
        <v>941</v>
      </c>
      <c r="X86" s="16" t="s">
        <v>22</v>
      </c>
      <c r="Z86" s="16" t="s">
        <v>1225</v>
      </c>
      <c r="AD86" s="17">
        <v>147</v>
      </c>
      <c r="AE86" s="17">
        <v>10</v>
      </c>
      <c r="AF86" s="17">
        <v>12.7</v>
      </c>
      <c r="AG86" s="17" t="s">
        <v>17</v>
      </c>
      <c r="AH86" s="17">
        <v>7</v>
      </c>
      <c r="AI86" s="17">
        <v>0</v>
      </c>
      <c r="AJ86" s="17" t="s">
        <v>21</v>
      </c>
      <c r="AL86" s="17">
        <v>2.85</v>
      </c>
      <c r="AN86" s="17" t="s">
        <v>1226</v>
      </c>
      <c r="AP86" s="17" t="s">
        <v>22</v>
      </c>
      <c r="AR86" s="17" t="s">
        <v>1227</v>
      </c>
      <c r="AU86" s="17">
        <v>12.7</v>
      </c>
      <c r="AV86" s="17" t="s">
        <v>17</v>
      </c>
      <c r="AW86" s="17">
        <v>7</v>
      </c>
      <c r="AX86" s="17">
        <v>0</v>
      </c>
      <c r="AY86" s="17" t="s">
        <v>21</v>
      </c>
      <c r="BA86" s="17">
        <v>2.85</v>
      </c>
      <c r="BC86" s="17" t="s">
        <v>1228</v>
      </c>
      <c r="BE86" s="17" t="s">
        <v>22</v>
      </c>
      <c r="BG86" s="17" t="s">
        <v>1229</v>
      </c>
      <c r="BJ86" s="18" t="s">
        <v>20</v>
      </c>
      <c r="BQ86" s="19" t="s">
        <v>20</v>
      </c>
      <c r="BS86" s="19" t="s">
        <v>20</v>
      </c>
    </row>
    <row r="87" spans="1:73" ht="75" x14ac:dyDescent="0.25">
      <c r="A87" s="14" t="s">
        <v>2097</v>
      </c>
      <c r="B87" s="60">
        <f>VLOOKUP(A87,Pop!A182:B1126,2,FALSE)</f>
        <v>365</v>
      </c>
      <c r="C87" s="15" t="s">
        <v>17</v>
      </c>
      <c r="D87" s="16">
        <v>143</v>
      </c>
      <c r="E87" s="16" t="s">
        <v>17</v>
      </c>
      <c r="F87" s="16">
        <v>32.79</v>
      </c>
      <c r="G87" s="16" t="s">
        <v>21</v>
      </c>
      <c r="I87" s="16">
        <v>2200</v>
      </c>
      <c r="J87" s="16">
        <v>1.49E-2</v>
      </c>
      <c r="K87" s="16">
        <v>74.510000000000005</v>
      </c>
      <c r="L87" s="16">
        <v>149.01</v>
      </c>
      <c r="N87" s="16">
        <v>15</v>
      </c>
      <c r="O87" s="16" t="s">
        <v>17</v>
      </c>
      <c r="P87" s="16">
        <v>32.79</v>
      </c>
      <c r="Q87" s="16" t="s">
        <v>21</v>
      </c>
      <c r="S87" s="16">
        <v>2200</v>
      </c>
      <c r="T87" s="16">
        <v>1.49E-2</v>
      </c>
      <c r="X87" s="16" t="s">
        <v>19</v>
      </c>
      <c r="AD87" s="17">
        <v>146</v>
      </c>
      <c r="AE87" s="17">
        <v>14</v>
      </c>
      <c r="AF87" s="17">
        <v>115.51</v>
      </c>
      <c r="AG87" s="17" t="s">
        <v>17</v>
      </c>
      <c r="AH87" s="17">
        <v>43.06</v>
      </c>
      <c r="AI87" s="17">
        <v>2200</v>
      </c>
      <c r="AJ87" s="17" t="s">
        <v>21</v>
      </c>
      <c r="AL87" s="17">
        <v>1.21E-2</v>
      </c>
      <c r="AM87" s="17" t="s">
        <v>1939</v>
      </c>
      <c r="AP87" s="17" t="s">
        <v>59</v>
      </c>
      <c r="AR87" s="17" t="s">
        <v>2100</v>
      </c>
      <c r="AV87" s="17" t="s">
        <v>17</v>
      </c>
      <c r="AW87" s="17">
        <v>43.06</v>
      </c>
      <c r="AX87" s="17">
        <v>2200</v>
      </c>
      <c r="AY87" s="17" t="s">
        <v>21</v>
      </c>
      <c r="BA87" s="17">
        <v>1.21E-2</v>
      </c>
      <c r="BB87" s="17" t="s">
        <v>1941</v>
      </c>
      <c r="BE87" s="17" t="s">
        <v>59</v>
      </c>
      <c r="BG87" s="17" t="s">
        <v>2100</v>
      </c>
      <c r="BJ87" s="18" t="s">
        <v>20</v>
      </c>
      <c r="BQ87" s="19" t="s">
        <v>20</v>
      </c>
      <c r="BS87" s="19" t="s">
        <v>20</v>
      </c>
      <c r="BU87" s="57" t="s">
        <v>2101</v>
      </c>
    </row>
    <row r="88" spans="1:73" x14ac:dyDescent="0.25">
      <c r="A88" s="14" t="s">
        <v>2182</v>
      </c>
      <c r="B88" s="60">
        <f>VLOOKUP(A88,Pop!A220:B1164,2,FALSE)</f>
        <v>366</v>
      </c>
      <c r="C88" s="15" t="s">
        <v>17</v>
      </c>
      <c r="D88" s="16">
        <v>377</v>
      </c>
      <c r="E88" s="16" t="s">
        <v>17</v>
      </c>
      <c r="F88" s="16">
        <v>13.5</v>
      </c>
      <c r="G88" s="16" t="s">
        <v>21</v>
      </c>
      <c r="I88" s="16">
        <v>0</v>
      </c>
      <c r="J88" s="16" t="s">
        <v>1035</v>
      </c>
      <c r="K88" s="16">
        <v>26</v>
      </c>
      <c r="L88" s="16">
        <v>38.5</v>
      </c>
      <c r="N88" s="16">
        <v>6</v>
      </c>
      <c r="O88" s="16" t="s">
        <v>17</v>
      </c>
      <c r="P88" s="16">
        <v>13.5</v>
      </c>
      <c r="Q88" s="16" t="s">
        <v>21</v>
      </c>
      <c r="S88" s="16">
        <v>0</v>
      </c>
      <c r="T88" s="16" t="s">
        <v>588</v>
      </c>
      <c r="U88" s="16">
        <v>71</v>
      </c>
      <c r="V88" s="16">
        <v>248.5</v>
      </c>
      <c r="X88" s="16" t="s">
        <v>19</v>
      </c>
      <c r="AD88" s="17">
        <v>371</v>
      </c>
      <c r="AE88" s="17">
        <v>6</v>
      </c>
      <c r="AF88" s="17">
        <v>24</v>
      </c>
      <c r="AG88" s="17" t="s">
        <v>17</v>
      </c>
      <c r="AH88" s="17">
        <v>16</v>
      </c>
      <c r="AI88" s="17">
        <v>0</v>
      </c>
      <c r="AJ88" s="17" t="s">
        <v>21</v>
      </c>
      <c r="AL88" s="17" t="s">
        <v>588</v>
      </c>
      <c r="AN88" s="17" t="s">
        <v>1036</v>
      </c>
      <c r="AP88" s="17" t="s">
        <v>19</v>
      </c>
      <c r="AU88" s="17">
        <v>21</v>
      </c>
      <c r="AV88" s="17" t="s">
        <v>17</v>
      </c>
      <c r="AW88" s="17">
        <v>16</v>
      </c>
      <c r="AX88" s="17">
        <v>0</v>
      </c>
      <c r="AY88" s="17" t="s">
        <v>21</v>
      </c>
      <c r="BA88" s="17" t="s">
        <v>590</v>
      </c>
      <c r="BC88" s="17" t="s">
        <v>1037</v>
      </c>
      <c r="BE88" s="17" t="s">
        <v>19</v>
      </c>
      <c r="BJ88" s="18" t="s">
        <v>20</v>
      </c>
      <c r="BQ88" s="19" t="s">
        <v>20</v>
      </c>
      <c r="BS88" s="19" t="s">
        <v>17</v>
      </c>
      <c r="BT88" s="54">
        <v>4</v>
      </c>
    </row>
    <row r="89" spans="1:73" x14ac:dyDescent="0.25">
      <c r="A89" s="14" t="s">
        <v>1265</v>
      </c>
      <c r="B89" s="60">
        <f>VLOOKUP(A89,Pop!A254:B1198,2,FALSE)</f>
        <v>367</v>
      </c>
      <c r="C89" s="15" t="s">
        <v>17</v>
      </c>
      <c r="D89" s="16">
        <v>200</v>
      </c>
      <c r="E89" s="16" t="s">
        <v>17</v>
      </c>
      <c r="F89" s="16">
        <v>15.5</v>
      </c>
      <c r="G89" s="16" t="s">
        <v>21</v>
      </c>
      <c r="I89" s="16">
        <v>2000</v>
      </c>
      <c r="J89" s="16">
        <v>2E-3</v>
      </c>
      <c r="K89" s="16">
        <v>21.5</v>
      </c>
      <c r="L89" s="16">
        <v>31.5</v>
      </c>
      <c r="N89" s="16">
        <v>17</v>
      </c>
      <c r="O89" s="16" t="s">
        <v>17</v>
      </c>
      <c r="P89" s="16">
        <v>15.5</v>
      </c>
      <c r="Q89" s="16" t="s">
        <v>21</v>
      </c>
      <c r="S89" s="16">
        <v>2000</v>
      </c>
      <c r="T89" s="16">
        <v>2E-3</v>
      </c>
      <c r="U89" s="16">
        <v>61.5</v>
      </c>
      <c r="V89" s="16" t="s">
        <v>75</v>
      </c>
      <c r="X89" s="16" t="s">
        <v>19</v>
      </c>
      <c r="AD89" s="17">
        <v>175</v>
      </c>
      <c r="AE89" s="17">
        <v>17</v>
      </c>
      <c r="AF89" s="17">
        <v>20</v>
      </c>
      <c r="AG89" s="17" t="s">
        <v>20</v>
      </c>
      <c r="AN89" s="17">
        <v>1</v>
      </c>
      <c r="AP89" s="17" t="s">
        <v>19</v>
      </c>
      <c r="AU89" s="17">
        <v>20</v>
      </c>
      <c r="AV89" s="17" t="s">
        <v>17</v>
      </c>
      <c r="AW89" s="17">
        <v>15.5</v>
      </c>
      <c r="AX89" s="17">
        <v>2000</v>
      </c>
      <c r="AY89" s="17" t="s">
        <v>21</v>
      </c>
      <c r="BA89" s="17">
        <v>2E-3</v>
      </c>
      <c r="BC89" s="17">
        <v>1</v>
      </c>
      <c r="BE89" s="17" t="s">
        <v>19</v>
      </c>
      <c r="BJ89" s="18" t="s">
        <v>20</v>
      </c>
      <c r="BQ89" s="19" t="s">
        <v>20</v>
      </c>
      <c r="BS89" s="19" t="s">
        <v>20</v>
      </c>
    </row>
    <row r="90" spans="1:73" x14ac:dyDescent="0.25">
      <c r="A90" s="14" t="s">
        <v>1284</v>
      </c>
      <c r="B90" s="60">
        <f>VLOOKUP(A90,Pop!A151:B1095,2,FALSE)</f>
        <v>368</v>
      </c>
      <c r="C90" s="15" t="s">
        <v>17</v>
      </c>
      <c r="D90" s="16">
        <v>181</v>
      </c>
      <c r="E90" s="16" t="s">
        <v>17</v>
      </c>
      <c r="F90" s="16">
        <v>30.6</v>
      </c>
      <c r="G90" s="16" t="s">
        <v>21</v>
      </c>
      <c r="I90" s="16">
        <v>1000</v>
      </c>
      <c r="J90" s="16">
        <v>10.71</v>
      </c>
      <c r="K90" s="16">
        <v>73.44</v>
      </c>
      <c r="L90" s="16">
        <v>994.5</v>
      </c>
      <c r="N90" s="16">
        <v>25</v>
      </c>
      <c r="O90" s="16" t="s">
        <v>17</v>
      </c>
      <c r="P90" s="16">
        <v>30.6</v>
      </c>
      <c r="Q90" s="16" t="s">
        <v>21</v>
      </c>
      <c r="S90" s="16">
        <v>1000</v>
      </c>
      <c r="T90" s="16">
        <v>10.71</v>
      </c>
      <c r="U90" s="16">
        <v>287.64</v>
      </c>
      <c r="V90" s="16" t="s">
        <v>75</v>
      </c>
      <c r="X90" s="16" t="s">
        <v>19</v>
      </c>
      <c r="AD90" s="17">
        <v>161</v>
      </c>
      <c r="AE90" s="17">
        <v>24</v>
      </c>
      <c r="AF90" s="17">
        <v>56.3</v>
      </c>
      <c r="AG90" s="17" t="s">
        <v>17</v>
      </c>
      <c r="AH90" s="17">
        <v>56.3</v>
      </c>
      <c r="AI90" s="17">
        <v>1000</v>
      </c>
      <c r="AJ90" s="17" t="s">
        <v>21</v>
      </c>
      <c r="AL90" s="17">
        <v>10.71</v>
      </c>
      <c r="AN90" s="17">
        <v>56.3</v>
      </c>
      <c r="AP90" s="17" t="s">
        <v>22</v>
      </c>
      <c r="AR90" s="17" t="s">
        <v>1287</v>
      </c>
      <c r="AU90" s="17">
        <v>56.3</v>
      </c>
      <c r="AV90" s="17" t="s">
        <v>17</v>
      </c>
      <c r="AW90" s="17">
        <v>56.3</v>
      </c>
      <c r="AX90" s="17">
        <v>1000</v>
      </c>
      <c r="AY90" s="17" t="s">
        <v>21</v>
      </c>
      <c r="BA90" s="17">
        <v>10.71</v>
      </c>
      <c r="BC90" s="17">
        <v>56.3</v>
      </c>
      <c r="BE90" s="17" t="s">
        <v>22</v>
      </c>
      <c r="BJ90" s="18" t="s">
        <v>20</v>
      </c>
      <c r="BQ90" s="19" t="s">
        <v>20</v>
      </c>
      <c r="BS90" s="19" t="s">
        <v>17</v>
      </c>
      <c r="BT90" s="54">
        <v>14</v>
      </c>
    </row>
    <row r="91" spans="1:73" ht="30" x14ac:dyDescent="0.25">
      <c r="A91" s="14" t="s">
        <v>1514</v>
      </c>
      <c r="B91" s="60">
        <f>VLOOKUP(A91,Pop!A82:B1026,2,FALSE)</f>
        <v>371</v>
      </c>
      <c r="C91" s="15" t="s">
        <v>17</v>
      </c>
      <c r="D91" s="16">
        <v>170</v>
      </c>
      <c r="E91" s="16" t="s">
        <v>17</v>
      </c>
      <c r="F91" s="16">
        <v>25</v>
      </c>
      <c r="G91" s="16" t="s">
        <v>21</v>
      </c>
      <c r="J91" s="16" t="s">
        <v>1517</v>
      </c>
      <c r="K91" s="16" t="s">
        <v>1518</v>
      </c>
      <c r="L91" s="16" t="s">
        <v>1518</v>
      </c>
      <c r="M91" s="16" t="s">
        <v>1519</v>
      </c>
      <c r="N91" s="16">
        <v>24</v>
      </c>
      <c r="O91" s="16" t="s">
        <v>17</v>
      </c>
      <c r="P91" s="27">
        <v>25</v>
      </c>
      <c r="S91" s="16">
        <v>0</v>
      </c>
      <c r="T91" s="16" t="s">
        <v>1520</v>
      </c>
      <c r="U91" s="16" t="s">
        <v>1521</v>
      </c>
      <c r="V91" s="16" t="s">
        <v>75</v>
      </c>
      <c r="X91" s="16" t="s">
        <v>19</v>
      </c>
      <c r="AD91" s="17">
        <v>170</v>
      </c>
      <c r="AE91" s="17">
        <v>19</v>
      </c>
      <c r="AF91" s="22">
        <v>15</v>
      </c>
      <c r="AG91" s="17" t="s">
        <v>17</v>
      </c>
      <c r="AH91" s="22">
        <v>15</v>
      </c>
      <c r="AI91" s="17" t="s">
        <v>1522</v>
      </c>
      <c r="AJ91" s="17" t="s">
        <v>21</v>
      </c>
      <c r="AL91" s="17" t="s">
        <v>1523</v>
      </c>
      <c r="AO91" s="17" t="s">
        <v>1524</v>
      </c>
      <c r="AP91" s="17" t="s">
        <v>19</v>
      </c>
      <c r="AV91" s="17" t="s">
        <v>17</v>
      </c>
      <c r="AW91" s="22">
        <v>15</v>
      </c>
      <c r="AX91" s="17" t="s">
        <v>1522</v>
      </c>
      <c r="AY91" s="17" t="s">
        <v>21</v>
      </c>
      <c r="BA91" s="17" t="s">
        <v>1525</v>
      </c>
      <c r="BE91" s="17" t="s">
        <v>19</v>
      </c>
      <c r="BJ91" s="18" t="s">
        <v>20</v>
      </c>
      <c r="BQ91" s="19" t="s">
        <v>20</v>
      </c>
      <c r="BS91" s="19" t="s">
        <v>17</v>
      </c>
      <c r="BT91" s="54" t="s">
        <v>1526</v>
      </c>
    </row>
    <row r="92" spans="1:73" x14ac:dyDescent="0.25">
      <c r="A92" s="14" t="s">
        <v>1143</v>
      </c>
      <c r="B92" s="60">
        <f>VLOOKUP(A92,Pop!A112:B1056,2,FALSE)</f>
        <v>374</v>
      </c>
      <c r="C92" s="15" t="s">
        <v>17</v>
      </c>
      <c r="D92" s="16">
        <v>175</v>
      </c>
      <c r="E92" s="16" t="s">
        <v>17</v>
      </c>
      <c r="F92" s="16">
        <v>7</v>
      </c>
      <c r="G92" s="16" t="s">
        <v>21</v>
      </c>
      <c r="I92" s="16">
        <v>2000</v>
      </c>
      <c r="K92" s="16">
        <v>34</v>
      </c>
      <c r="L92" s="16">
        <v>51</v>
      </c>
      <c r="N92" s="16">
        <v>4</v>
      </c>
      <c r="O92" s="16" t="s">
        <v>17</v>
      </c>
      <c r="P92" s="16">
        <v>7</v>
      </c>
      <c r="Q92" s="16" t="s">
        <v>21</v>
      </c>
      <c r="U92" s="16" t="s">
        <v>95</v>
      </c>
      <c r="V92" s="16" t="s">
        <v>95</v>
      </c>
      <c r="X92" s="16" t="s">
        <v>19</v>
      </c>
      <c r="AD92" s="17">
        <v>175</v>
      </c>
      <c r="AE92" s="17">
        <v>4</v>
      </c>
      <c r="AF92" s="17">
        <v>36</v>
      </c>
      <c r="AG92" s="17" t="s">
        <v>17</v>
      </c>
      <c r="AH92" s="17">
        <v>35</v>
      </c>
      <c r="AU92" s="17">
        <v>40</v>
      </c>
      <c r="AV92" s="17" t="s">
        <v>17</v>
      </c>
      <c r="AW92" s="17">
        <v>35</v>
      </c>
      <c r="BJ92" s="18" t="s">
        <v>20</v>
      </c>
      <c r="BQ92" s="19" t="s">
        <v>20</v>
      </c>
      <c r="BS92" s="19" t="s">
        <v>17</v>
      </c>
      <c r="BT92" s="54">
        <v>13</v>
      </c>
    </row>
    <row r="93" spans="1:73" x14ac:dyDescent="0.25">
      <c r="A93" s="14" t="s">
        <v>2172</v>
      </c>
      <c r="B93" s="60">
        <f>VLOOKUP(A93,Pop!A170:B1114,2,FALSE)</f>
        <v>375</v>
      </c>
      <c r="C93" s="15" t="s">
        <v>17</v>
      </c>
      <c r="D93" s="16">
        <v>216</v>
      </c>
      <c r="E93" s="16" t="s">
        <v>20</v>
      </c>
      <c r="K93" s="16">
        <v>39.25</v>
      </c>
      <c r="L93" s="16">
        <v>75.5</v>
      </c>
      <c r="N93" s="16">
        <v>34</v>
      </c>
      <c r="O93" s="16" t="s">
        <v>20</v>
      </c>
      <c r="U93" s="16">
        <v>184.25</v>
      </c>
      <c r="V93" s="16">
        <v>1453</v>
      </c>
      <c r="X93" s="16" t="s">
        <v>19</v>
      </c>
      <c r="AC93" s="16" t="s">
        <v>95</v>
      </c>
      <c r="AD93" s="17">
        <v>182</v>
      </c>
      <c r="AE93" s="17">
        <v>34</v>
      </c>
      <c r="AF93" s="22">
        <v>20.39</v>
      </c>
      <c r="AG93" s="17" t="s">
        <v>20</v>
      </c>
      <c r="AM93" s="17" t="s">
        <v>602</v>
      </c>
      <c r="AP93" s="17" t="s">
        <v>19</v>
      </c>
      <c r="AU93" s="17">
        <v>20.39</v>
      </c>
      <c r="AV93" s="17" t="s">
        <v>20</v>
      </c>
      <c r="BB93" s="17" t="s">
        <v>602</v>
      </c>
      <c r="BE93" s="17" t="s">
        <v>19</v>
      </c>
      <c r="BJ93" s="18" t="s">
        <v>20</v>
      </c>
      <c r="BQ93" s="19" t="s">
        <v>17</v>
      </c>
      <c r="BR93" s="19">
        <v>15</v>
      </c>
      <c r="BS93" s="19" t="s">
        <v>20</v>
      </c>
    </row>
    <row r="94" spans="1:73" x14ac:dyDescent="0.25">
      <c r="A94" s="14" t="s">
        <v>1630</v>
      </c>
      <c r="B94" s="60">
        <f>VLOOKUP(A94,Pop!A31:B975,2,FALSE)</f>
        <v>376</v>
      </c>
      <c r="C94" s="15" t="s">
        <v>17</v>
      </c>
      <c r="D94" s="16">
        <v>173</v>
      </c>
      <c r="E94" s="16" t="s">
        <v>17</v>
      </c>
      <c r="F94" s="16">
        <v>26</v>
      </c>
      <c r="G94" s="16" t="s">
        <v>21</v>
      </c>
      <c r="I94" s="16">
        <v>2000</v>
      </c>
      <c r="J94" s="16" t="s">
        <v>1633</v>
      </c>
      <c r="K94" s="16">
        <v>65.599999999999994</v>
      </c>
      <c r="L94" s="16">
        <v>158</v>
      </c>
      <c r="N94" s="16">
        <v>2</v>
      </c>
      <c r="O94" s="16" t="s">
        <v>17</v>
      </c>
      <c r="P94" s="16">
        <v>26</v>
      </c>
      <c r="Q94" s="16" t="s">
        <v>21</v>
      </c>
      <c r="S94" s="16">
        <v>2000</v>
      </c>
      <c r="T94" s="16">
        <v>13.2</v>
      </c>
      <c r="U94" s="16">
        <v>651</v>
      </c>
      <c r="V94" s="16">
        <v>2666</v>
      </c>
      <c r="X94" s="16" t="s">
        <v>19</v>
      </c>
      <c r="AD94" s="17">
        <v>173</v>
      </c>
      <c r="AE94" s="17">
        <v>2</v>
      </c>
      <c r="AF94" s="17">
        <v>11.04</v>
      </c>
      <c r="AG94" s="17" t="s">
        <v>17</v>
      </c>
      <c r="AH94" s="17">
        <v>11.04</v>
      </c>
      <c r="AI94" s="17">
        <v>2000</v>
      </c>
      <c r="AJ94" s="17" t="s">
        <v>21</v>
      </c>
      <c r="AL94" s="17" t="s">
        <v>1634</v>
      </c>
      <c r="AM94" s="17">
        <v>11.04</v>
      </c>
      <c r="AN94" s="17">
        <v>11.04</v>
      </c>
      <c r="AP94" s="17" t="s">
        <v>19</v>
      </c>
      <c r="AU94" s="17">
        <v>11.04</v>
      </c>
      <c r="AV94" s="17" t="s">
        <v>17</v>
      </c>
      <c r="AW94" s="17">
        <v>11.04</v>
      </c>
      <c r="AX94" s="17">
        <v>2000</v>
      </c>
      <c r="AY94" s="17" t="s">
        <v>21</v>
      </c>
      <c r="BA94" s="17" t="s">
        <v>1634</v>
      </c>
      <c r="BB94" s="17">
        <v>11.04</v>
      </c>
      <c r="BC94" s="17">
        <v>11.04</v>
      </c>
      <c r="BE94" s="17" t="s">
        <v>19</v>
      </c>
      <c r="BJ94" s="18" t="s">
        <v>17</v>
      </c>
      <c r="BK94" s="18">
        <v>172</v>
      </c>
      <c r="BL94" s="18">
        <v>2</v>
      </c>
      <c r="BM94" s="18" t="s">
        <v>23</v>
      </c>
      <c r="BP94" s="18" t="s">
        <v>1635</v>
      </c>
      <c r="BQ94" s="19" t="s">
        <v>20</v>
      </c>
      <c r="BS94" s="19" t="s">
        <v>20</v>
      </c>
    </row>
    <row r="95" spans="1:73" x14ac:dyDescent="0.25">
      <c r="A95" s="14" t="s">
        <v>2186</v>
      </c>
      <c r="B95" s="60">
        <f>VLOOKUP(A95,Pop!A147:B1091,2,FALSE)</f>
        <v>384</v>
      </c>
      <c r="C95" s="15" t="s">
        <v>17</v>
      </c>
      <c r="D95" s="16" t="s">
        <v>95</v>
      </c>
      <c r="E95" s="16" t="s">
        <v>20</v>
      </c>
      <c r="N95" s="16" t="s">
        <v>1141</v>
      </c>
      <c r="O95" s="16" t="s">
        <v>20</v>
      </c>
      <c r="AD95" s="17">
        <v>155</v>
      </c>
      <c r="AF95" s="17">
        <v>45</v>
      </c>
      <c r="AG95" s="17" t="s">
        <v>17</v>
      </c>
      <c r="AH95" s="17" t="s">
        <v>1142</v>
      </c>
      <c r="AL95" s="17">
        <v>45</v>
      </c>
      <c r="AP95" s="17" t="s">
        <v>59</v>
      </c>
      <c r="AV95" s="17" t="s">
        <v>20</v>
      </c>
      <c r="BJ95" s="18" t="s">
        <v>20</v>
      </c>
      <c r="BQ95" s="19" t="s">
        <v>20</v>
      </c>
      <c r="BS95" s="19" t="s">
        <v>20</v>
      </c>
    </row>
    <row r="96" spans="1:73" x14ac:dyDescent="0.25">
      <c r="A96" s="14" t="s">
        <v>1054</v>
      </c>
      <c r="B96" s="60">
        <f>VLOOKUP(A96,Pop!A40:B984,2,FALSE)</f>
        <v>386</v>
      </c>
      <c r="C96" s="15" t="s">
        <v>17</v>
      </c>
      <c r="D96" s="16">
        <v>179</v>
      </c>
      <c r="E96" s="16" t="s">
        <v>17</v>
      </c>
      <c r="F96" s="16">
        <v>25</v>
      </c>
      <c r="G96" s="16" t="s">
        <v>21</v>
      </c>
      <c r="I96" s="16">
        <v>2000</v>
      </c>
      <c r="J96" s="16">
        <v>1.2500000000000001E-2</v>
      </c>
      <c r="K96" s="16">
        <v>43.5</v>
      </c>
      <c r="M96" s="16">
        <v>78.5</v>
      </c>
      <c r="N96" s="16">
        <v>17</v>
      </c>
      <c r="O96" s="16" t="s">
        <v>17</v>
      </c>
      <c r="P96" s="16">
        <v>25</v>
      </c>
      <c r="Q96" s="16" t="s">
        <v>21</v>
      </c>
      <c r="AD96" s="17">
        <v>179</v>
      </c>
      <c r="AE96" s="17">
        <v>17</v>
      </c>
      <c r="AF96" s="17">
        <v>18</v>
      </c>
      <c r="AG96" s="17" t="s">
        <v>17</v>
      </c>
      <c r="AH96" s="17">
        <v>18</v>
      </c>
      <c r="AI96" s="17" t="s">
        <v>350</v>
      </c>
      <c r="AJ96" s="17" t="s">
        <v>38</v>
      </c>
      <c r="AK96" s="17" t="s">
        <v>350</v>
      </c>
      <c r="AU96" s="17">
        <v>18</v>
      </c>
      <c r="AV96" s="17" t="s">
        <v>17</v>
      </c>
      <c r="AW96" s="17" t="s">
        <v>350</v>
      </c>
      <c r="AX96" s="17" t="s">
        <v>350</v>
      </c>
      <c r="BJ96" s="18" t="s">
        <v>20</v>
      </c>
      <c r="BQ96" s="19" t="s">
        <v>20</v>
      </c>
      <c r="BS96" s="19" t="s">
        <v>20</v>
      </c>
    </row>
    <row r="97" spans="1:73" x14ac:dyDescent="0.25">
      <c r="A97" s="14" t="s">
        <v>1648</v>
      </c>
      <c r="B97" s="60">
        <f>VLOOKUP(A97,Pop!A289:B1233,2,FALSE)</f>
        <v>390</v>
      </c>
      <c r="C97" s="15" t="s">
        <v>17</v>
      </c>
      <c r="D97" s="16">
        <v>209</v>
      </c>
      <c r="E97" s="16" t="s">
        <v>17</v>
      </c>
      <c r="F97" s="16">
        <v>16</v>
      </c>
      <c r="G97" s="16" t="s">
        <v>21</v>
      </c>
      <c r="I97" s="16">
        <v>1000</v>
      </c>
      <c r="J97" s="16">
        <v>3.5</v>
      </c>
      <c r="K97" s="16">
        <v>30</v>
      </c>
      <c r="L97" s="16">
        <v>47.5</v>
      </c>
      <c r="N97" s="16">
        <v>38</v>
      </c>
      <c r="O97" s="16" t="s">
        <v>17</v>
      </c>
      <c r="P97" s="16">
        <v>16</v>
      </c>
      <c r="Q97" s="16" t="s">
        <v>21</v>
      </c>
      <c r="S97" s="16">
        <v>1000</v>
      </c>
      <c r="T97" s="16">
        <v>3.5</v>
      </c>
      <c r="U97" s="16">
        <v>99.5</v>
      </c>
      <c r="V97" s="16">
        <v>712.5</v>
      </c>
      <c r="X97" s="16" t="s">
        <v>19</v>
      </c>
      <c r="AD97" s="17">
        <v>171</v>
      </c>
      <c r="AE97" s="17">
        <v>38</v>
      </c>
      <c r="AF97" s="17">
        <v>15.36</v>
      </c>
      <c r="AG97" s="17" t="s">
        <v>17</v>
      </c>
      <c r="AH97" s="17">
        <v>15.36</v>
      </c>
      <c r="AI97" s="17">
        <v>1000</v>
      </c>
      <c r="AJ97" s="17" t="s">
        <v>21</v>
      </c>
      <c r="AL97" s="17">
        <v>2.5</v>
      </c>
      <c r="AM97" s="17">
        <v>100</v>
      </c>
      <c r="AN97" s="17">
        <v>15.36</v>
      </c>
      <c r="AP97" s="17" t="s">
        <v>19</v>
      </c>
      <c r="AU97" s="17">
        <v>15.36</v>
      </c>
      <c r="AV97" s="17" t="s">
        <v>17</v>
      </c>
      <c r="AW97" s="17">
        <v>15.36</v>
      </c>
      <c r="AX97" s="17">
        <v>1000</v>
      </c>
      <c r="AY97" s="17" t="s">
        <v>21</v>
      </c>
      <c r="BA97" s="17">
        <v>2.5</v>
      </c>
      <c r="BB97" s="17">
        <v>100</v>
      </c>
      <c r="BC97" s="17">
        <v>15.36</v>
      </c>
      <c r="BE97" s="17" t="s">
        <v>19</v>
      </c>
      <c r="BJ97" s="18" t="s">
        <v>20</v>
      </c>
      <c r="BQ97" s="19" t="s">
        <v>17</v>
      </c>
      <c r="BR97" s="19">
        <v>20</v>
      </c>
      <c r="BS97" s="19" t="s">
        <v>20</v>
      </c>
    </row>
    <row r="98" spans="1:73" x14ac:dyDescent="0.25">
      <c r="A98" s="14" t="s">
        <v>2189</v>
      </c>
      <c r="B98" s="60">
        <f>VLOOKUP(A98,Pop!A303:B1247,2,FALSE)</f>
        <v>401</v>
      </c>
      <c r="C98" s="15" t="s">
        <v>17</v>
      </c>
      <c r="D98" s="16">
        <v>168</v>
      </c>
      <c r="E98" s="16" t="s">
        <v>17</v>
      </c>
      <c r="F98" s="16">
        <v>11.07</v>
      </c>
      <c r="G98" s="16" t="s">
        <v>21</v>
      </c>
      <c r="I98" s="16">
        <v>0</v>
      </c>
      <c r="J98" s="16">
        <v>2.7000000000000001E-3</v>
      </c>
      <c r="K98" s="16">
        <v>24.57</v>
      </c>
      <c r="L98" s="16">
        <v>38.07</v>
      </c>
      <c r="N98" s="16">
        <v>13</v>
      </c>
      <c r="O98" s="16" t="s">
        <v>17</v>
      </c>
      <c r="P98" s="16">
        <v>11.07</v>
      </c>
      <c r="Q98" s="16" t="s">
        <v>21</v>
      </c>
      <c r="S98" s="16">
        <v>0</v>
      </c>
      <c r="T98" s="16">
        <v>2.7000000000000001E-3</v>
      </c>
      <c r="U98" s="16">
        <v>78.569999999999993</v>
      </c>
      <c r="V98" s="16">
        <v>551.07000000000005</v>
      </c>
      <c r="X98" s="16" t="s">
        <v>19</v>
      </c>
      <c r="AD98" s="17">
        <v>168</v>
      </c>
      <c r="AE98" s="17">
        <v>13</v>
      </c>
      <c r="AF98" s="17">
        <v>36</v>
      </c>
      <c r="AG98" s="17" t="s">
        <v>20</v>
      </c>
      <c r="AO98" s="17" t="s">
        <v>1163</v>
      </c>
      <c r="AP98" s="17" t="s">
        <v>19</v>
      </c>
      <c r="AU98" s="17">
        <v>41.08</v>
      </c>
      <c r="AV98" s="17" t="s">
        <v>20</v>
      </c>
      <c r="BD98" s="17" t="s">
        <v>1164</v>
      </c>
      <c r="BE98" s="17" t="s">
        <v>19</v>
      </c>
      <c r="BJ98" s="18" t="s">
        <v>20</v>
      </c>
      <c r="BQ98" s="19" t="s">
        <v>20</v>
      </c>
      <c r="BS98" s="19" t="s">
        <v>17</v>
      </c>
      <c r="BT98" s="54">
        <v>11.74</v>
      </c>
    </row>
    <row r="99" spans="1:73" x14ac:dyDescent="0.25">
      <c r="A99" s="14" t="s">
        <v>1130</v>
      </c>
      <c r="B99" s="60">
        <f>VLOOKUP(A99,Pop!A200:B1144,2,FALSE)</f>
        <v>415</v>
      </c>
      <c r="C99" s="15" t="s">
        <v>17</v>
      </c>
      <c r="D99" s="16">
        <v>195</v>
      </c>
      <c r="E99" s="16" t="s">
        <v>17</v>
      </c>
      <c r="F99" s="16">
        <v>53.23</v>
      </c>
      <c r="G99" s="16" t="s">
        <v>21</v>
      </c>
      <c r="I99" s="16">
        <v>2000</v>
      </c>
      <c r="K99" s="16">
        <v>90.46</v>
      </c>
      <c r="L99" s="16">
        <v>164.92</v>
      </c>
      <c r="N99" s="16">
        <v>8</v>
      </c>
      <c r="O99" s="16" t="s">
        <v>17</v>
      </c>
      <c r="P99" s="16">
        <v>36.75</v>
      </c>
      <c r="Q99" s="16" t="s">
        <v>21</v>
      </c>
      <c r="S99" s="16">
        <v>2000</v>
      </c>
      <c r="U99" s="16">
        <v>262.14</v>
      </c>
      <c r="V99" s="16" t="s">
        <v>95</v>
      </c>
      <c r="X99" s="16" t="s">
        <v>19</v>
      </c>
      <c r="AD99" s="17">
        <v>195</v>
      </c>
      <c r="AE99" s="17">
        <v>12</v>
      </c>
      <c r="AF99" s="17">
        <v>227.41</v>
      </c>
      <c r="AG99" s="17" t="s">
        <v>17</v>
      </c>
      <c r="AH99" s="17">
        <v>10.199999999999999</v>
      </c>
      <c r="AI99" s="17">
        <v>2000</v>
      </c>
      <c r="AJ99" s="17" t="s">
        <v>21</v>
      </c>
      <c r="AN99" s="17" t="s">
        <v>1133</v>
      </c>
      <c r="AP99" s="17" t="s">
        <v>19</v>
      </c>
      <c r="AU99" s="17">
        <v>18.5</v>
      </c>
      <c r="AV99" s="17" t="s">
        <v>17</v>
      </c>
      <c r="AW99" s="17">
        <v>10.199999999999999</v>
      </c>
      <c r="AX99" s="17">
        <v>2000</v>
      </c>
      <c r="AY99" s="17" t="s">
        <v>21</v>
      </c>
      <c r="BA99" s="17" t="s">
        <v>1134</v>
      </c>
      <c r="BC99" s="17" t="s">
        <v>1135</v>
      </c>
      <c r="BE99" s="17" t="s">
        <v>19</v>
      </c>
      <c r="BJ99" s="18" t="s">
        <v>20</v>
      </c>
      <c r="BQ99" s="19" t="s">
        <v>17</v>
      </c>
      <c r="BR99" s="19">
        <v>16</v>
      </c>
      <c r="BS99" s="19" t="s">
        <v>20</v>
      </c>
    </row>
    <row r="100" spans="1:73" x14ac:dyDescent="0.25">
      <c r="A100" s="14" t="s">
        <v>505</v>
      </c>
      <c r="B100" s="60">
        <f>VLOOKUP(A100,Pop!A30:B974,2,FALSE)</f>
        <v>422</v>
      </c>
      <c r="C100" s="15" t="s">
        <v>17</v>
      </c>
      <c r="D100" s="16">
        <v>235</v>
      </c>
      <c r="E100" s="16" t="s">
        <v>20</v>
      </c>
      <c r="K100" s="16">
        <v>22</v>
      </c>
      <c r="L100" s="16">
        <v>44</v>
      </c>
      <c r="N100" s="16">
        <v>6</v>
      </c>
      <c r="O100" s="16" t="s">
        <v>20</v>
      </c>
      <c r="U100" s="16">
        <v>110</v>
      </c>
      <c r="V100" s="16">
        <v>880</v>
      </c>
      <c r="X100" s="16" t="s">
        <v>19</v>
      </c>
      <c r="AD100" s="17">
        <v>235</v>
      </c>
      <c r="AE100" s="17">
        <v>6</v>
      </c>
      <c r="AF100" s="17">
        <v>25</v>
      </c>
      <c r="AG100" s="17" t="s">
        <v>17</v>
      </c>
      <c r="AH100" s="17">
        <v>18.36</v>
      </c>
      <c r="AI100" s="17">
        <v>3000</v>
      </c>
      <c r="AJ100" s="17" t="s">
        <v>21</v>
      </c>
      <c r="AL100" s="17">
        <v>5.67</v>
      </c>
      <c r="AN100" s="17" t="s">
        <v>508</v>
      </c>
      <c r="AP100" s="17" t="s">
        <v>19</v>
      </c>
      <c r="AU100" s="17">
        <v>18.36</v>
      </c>
      <c r="AV100" s="17" t="s">
        <v>20</v>
      </c>
      <c r="BC100" s="17" t="s">
        <v>508</v>
      </c>
      <c r="BE100" s="17" t="s">
        <v>19</v>
      </c>
      <c r="BJ100" s="18" t="s">
        <v>20</v>
      </c>
      <c r="BQ100" s="19" t="s">
        <v>20</v>
      </c>
      <c r="BS100" s="19" t="s">
        <v>20</v>
      </c>
    </row>
    <row r="101" spans="1:73" x14ac:dyDescent="0.25">
      <c r="A101" s="14" t="s">
        <v>429</v>
      </c>
      <c r="B101" s="60">
        <f>VLOOKUP(A101,Pop!A235:B1179,2,FALSE)</f>
        <v>422</v>
      </c>
      <c r="C101" s="15" t="s">
        <v>17</v>
      </c>
      <c r="D101" s="16">
        <v>219</v>
      </c>
      <c r="E101" s="16" t="s">
        <v>17</v>
      </c>
      <c r="F101" s="27">
        <v>8</v>
      </c>
      <c r="G101" s="16" t="s">
        <v>21</v>
      </c>
      <c r="I101" s="16">
        <v>1000</v>
      </c>
      <c r="J101" s="16" t="s">
        <v>432</v>
      </c>
      <c r="K101" s="27">
        <v>32</v>
      </c>
      <c r="L101" s="27">
        <v>62</v>
      </c>
      <c r="N101" s="16">
        <v>26</v>
      </c>
      <c r="O101" s="16" t="s">
        <v>17</v>
      </c>
      <c r="P101" s="27">
        <v>8</v>
      </c>
      <c r="Q101" s="16" t="s">
        <v>21</v>
      </c>
      <c r="S101" s="16">
        <v>1000</v>
      </c>
      <c r="T101" s="27">
        <v>8</v>
      </c>
      <c r="U101" s="16">
        <v>152</v>
      </c>
      <c r="V101" s="16" t="s">
        <v>75</v>
      </c>
      <c r="W101" s="16" t="s">
        <v>433</v>
      </c>
      <c r="X101" s="16" t="s">
        <v>19</v>
      </c>
      <c r="Y101" s="16" t="s">
        <v>434</v>
      </c>
      <c r="AD101" s="17">
        <v>207</v>
      </c>
      <c r="AE101" s="17">
        <v>25</v>
      </c>
      <c r="AF101" s="17">
        <v>16.5</v>
      </c>
      <c r="AG101" s="17" t="s">
        <v>17</v>
      </c>
      <c r="AH101" s="22">
        <v>9</v>
      </c>
      <c r="AI101" s="17" t="s">
        <v>435</v>
      </c>
      <c r="AJ101" s="17" t="s">
        <v>21</v>
      </c>
      <c r="AL101" s="22">
        <v>3</v>
      </c>
      <c r="AN101" s="17" t="s">
        <v>436</v>
      </c>
      <c r="AP101" s="17" t="s">
        <v>19</v>
      </c>
      <c r="AQ101" s="17" t="s">
        <v>437</v>
      </c>
      <c r="AU101" s="17">
        <v>12</v>
      </c>
      <c r="AV101" s="17" t="s">
        <v>17</v>
      </c>
      <c r="AW101" s="22">
        <v>9</v>
      </c>
      <c r="AX101" s="17" t="s">
        <v>435</v>
      </c>
      <c r="AY101" s="17" t="s">
        <v>21</v>
      </c>
      <c r="BA101" s="22">
        <v>9</v>
      </c>
      <c r="BC101" s="17" t="s">
        <v>438</v>
      </c>
      <c r="BE101" s="17" t="s">
        <v>19</v>
      </c>
      <c r="BJ101" s="18" t="s">
        <v>17</v>
      </c>
      <c r="BK101" s="18">
        <v>219</v>
      </c>
      <c r="BL101" s="18">
        <v>25</v>
      </c>
      <c r="BM101" s="18" t="s">
        <v>21</v>
      </c>
      <c r="BP101" s="18" t="s">
        <v>439</v>
      </c>
      <c r="BQ101" s="19" t="s">
        <v>17</v>
      </c>
      <c r="BR101" s="19" t="s">
        <v>440</v>
      </c>
      <c r="BS101" s="19" t="s">
        <v>17</v>
      </c>
      <c r="BT101" s="54" t="s">
        <v>441</v>
      </c>
      <c r="BU101" s="57" t="s">
        <v>442</v>
      </c>
    </row>
    <row r="102" spans="1:73" x14ac:dyDescent="0.25">
      <c r="A102" s="14" t="s">
        <v>2161</v>
      </c>
      <c r="B102" s="60">
        <f>VLOOKUP(A102,Pop!A259:B1203,2,FALSE)</f>
        <v>422</v>
      </c>
      <c r="C102" s="15" t="s">
        <v>17</v>
      </c>
      <c r="D102" s="16">
        <v>180</v>
      </c>
      <c r="E102" s="16" t="s">
        <v>17</v>
      </c>
      <c r="F102" s="16">
        <v>10.6</v>
      </c>
      <c r="G102" s="16" t="s">
        <v>21</v>
      </c>
      <c r="I102" s="16">
        <v>1000</v>
      </c>
      <c r="J102" s="16">
        <v>7.7600000000000004E-3</v>
      </c>
      <c r="N102" s="16">
        <v>13</v>
      </c>
      <c r="O102" s="16" t="s">
        <v>17</v>
      </c>
      <c r="P102" s="16">
        <v>10.6</v>
      </c>
      <c r="Q102" s="16" t="s">
        <v>21</v>
      </c>
      <c r="S102" s="16">
        <v>1000</v>
      </c>
      <c r="T102" s="16">
        <v>7.7600000000000004E-3</v>
      </c>
      <c r="X102" s="16" t="s">
        <v>210</v>
      </c>
      <c r="AD102" s="17">
        <v>172</v>
      </c>
      <c r="AE102" s="17">
        <v>19</v>
      </c>
      <c r="AG102" s="17" t="s">
        <v>17</v>
      </c>
      <c r="AH102" s="17">
        <v>9.6199999999999992</v>
      </c>
      <c r="AI102" s="17">
        <v>1000</v>
      </c>
      <c r="AJ102" s="17" t="s">
        <v>21</v>
      </c>
      <c r="AL102" s="17">
        <v>6.0200000000000002E-3</v>
      </c>
      <c r="AP102" s="17" t="s">
        <v>210</v>
      </c>
      <c r="AV102" s="17" t="s">
        <v>17</v>
      </c>
      <c r="AW102" s="17">
        <v>9.6199999999999992</v>
      </c>
      <c r="AX102" s="17">
        <v>1000</v>
      </c>
      <c r="AY102" s="17" t="s">
        <v>21</v>
      </c>
      <c r="BA102" s="17">
        <v>6.0200000000000002E-3</v>
      </c>
      <c r="BE102" s="17" t="s">
        <v>210</v>
      </c>
      <c r="BJ102" s="18" t="s">
        <v>47</v>
      </c>
      <c r="BQ102" s="19" t="s">
        <v>17</v>
      </c>
      <c r="BR102" s="19">
        <v>20</v>
      </c>
      <c r="BS102" s="19" t="s">
        <v>20</v>
      </c>
    </row>
    <row r="103" spans="1:73" x14ac:dyDescent="0.25">
      <c r="A103" s="14" t="s">
        <v>917</v>
      </c>
      <c r="B103" s="60">
        <f>VLOOKUP(A103,Pop!A272:B1216,2,FALSE)</f>
        <v>422</v>
      </c>
      <c r="C103" s="15" t="s">
        <v>17</v>
      </c>
      <c r="D103" s="16">
        <v>180</v>
      </c>
      <c r="E103" s="16" t="s">
        <v>17</v>
      </c>
      <c r="F103" s="16">
        <v>15.45</v>
      </c>
      <c r="G103" s="16" t="s">
        <v>21</v>
      </c>
      <c r="I103" s="16">
        <v>0</v>
      </c>
      <c r="J103" s="16" t="s">
        <v>920</v>
      </c>
      <c r="K103" s="16">
        <v>34.799999999999997</v>
      </c>
      <c r="L103" s="16">
        <v>54.15</v>
      </c>
      <c r="N103" s="16">
        <v>30</v>
      </c>
      <c r="O103" s="16" t="s">
        <v>17</v>
      </c>
      <c r="P103" s="16">
        <v>15.45</v>
      </c>
      <c r="Q103" s="16" t="s">
        <v>21</v>
      </c>
      <c r="S103" s="16">
        <v>0</v>
      </c>
      <c r="T103" s="16" t="s">
        <v>920</v>
      </c>
      <c r="U103" s="16">
        <v>112.2</v>
      </c>
      <c r="V103" s="16">
        <v>789.45</v>
      </c>
      <c r="X103" s="16" t="s">
        <v>19</v>
      </c>
      <c r="AD103" s="17">
        <v>180</v>
      </c>
      <c r="AE103" s="17">
        <v>31</v>
      </c>
      <c r="AF103" s="17">
        <v>30.14</v>
      </c>
      <c r="AG103" s="17" t="s">
        <v>17</v>
      </c>
      <c r="AH103" s="17">
        <v>30.14</v>
      </c>
      <c r="AI103" s="17">
        <v>0</v>
      </c>
      <c r="AJ103" s="17" t="s">
        <v>21</v>
      </c>
      <c r="AL103" s="17" t="s">
        <v>921</v>
      </c>
      <c r="AM103" s="17">
        <v>100</v>
      </c>
      <c r="AN103" s="17">
        <v>3.42</v>
      </c>
      <c r="AP103" s="17" t="s">
        <v>19</v>
      </c>
      <c r="AU103" s="17">
        <v>47.24</v>
      </c>
      <c r="AV103" s="17" t="s">
        <v>17</v>
      </c>
      <c r="AW103" s="17">
        <v>30.14</v>
      </c>
      <c r="AX103" s="17">
        <v>0</v>
      </c>
      <c r="AY103" s="17" t="s">
        <v>21</v>
      </c>
      <c r="BA103" s="17">
        <v>3.42</v>
      </c>
      <c r="BB103" s="17">
        <v>100</v>
      </c>
      <c r="BC103" s="17">
        <v>3.42</v>
      </c>
      <c r="BE103" s="17" t="s">
        <v>19</v>
      </c>
      <c r="BJ103" s="18" t="s">
        <v>20</v>
      </c>
      <c r="BQ103" s="19" t="s">
        <v>17</v>
      </c>
      <c r="BR103" s="19">
        <v>16.39</v>
      </c>
      <c r="BS103" s="19" t="s">
        <v>20</v>
      </c>
    </row>
    <row r="104" spans="1:73" x14ac:dyDescent="0.25">
      <c r="A104" s="14" t="s">
        <v>2213</v>
      </c>
      <c r="B104" s="60">
        <f>VLOOKUP(A104,Pop!A192:B1136,2,FALSE)</f>
        <v>425</v>
      </c>
      <c r="C104" s="15" t="s">
        <v>17</v>
      </c>
      <c r="D104" s="16">
        <v>180</v>
      </c>
      <c r="E104" s="16" t="s">
        <v>17</v>
      </c>
      <c r="F104" s="16" t="s">
        <v>164</v>
      </c>
      <c r="G104" s="16" t="s">
        <v>21</v>
      </c>
      <c r="I104" s="16">
        <v>3000</v>
      </c>
      <c r="J104" s="16" t="s">
        <v>165</v>
      </c>
      <c r="K104" s="16">
        <v>44</v>
      </c>
      <c r="L104" s="16">
        <v>84</v>
      </c>
      <c r="O104" s="16" t="s">
        <v>20</v>
      </c>
      <c r="AD104" s="17">
        <v>180</v>
      </c>
      <c r="AG104" s="17" t="s">
        <v>17</v>
      </c>
      <c r="AH104" s="17">
        <v>37</v>
      </c>
      <c r="AI104" s="17">
        <v>3000</v>
      </c>
      <c r="AJ104" s="17" t="s">
        <v>21</v>
      </c>
      <c r="AL104" s="17">
        <v>8</v>
      </c>
      <c r="AV104" s="17" t="s">
        <v>20</v>
      </c>
      <c r="BJ104" s="18" t="s">
        <v>20</v>
      </c>
      <c r="BQ104" s="19" t="s">
        <v>20</v>
      </c>
      <c r="BS104" s="19" t="s">
        <v>20</v>
      </c>
    </row>
    <row r="105" spans="1:73" x14ac:dyDescent="0.25">
      <c r="A105" s="14" t="s">
        <v>2008</v>
      </c>
      <c r="B105" s="60">
        <f>VLOOKUP(A105,Pop!A49:B993,2,FALSE)</f>
        <v>432</v>
      </c>
      <c r="C105" s="15" t="s">
        <v>17</v>
      </c>
      <c r="D105" s="16">
        <v>150</v>
      </c>
      <c r="E105" s="16" t="s">
        <v>17</v>
      </c>
      <c r="F105" s="16" t="s">
        <v>2011</v>
      </c>
      <c r="G105" s="16" t="s">
        <v>38</v>
      </c>
      <c r="H105" s="16" t="s">
        <v>466</v>
      </c>
      <c r="N105" s="16" t="s">
        <v>242</v>
      </c>
      <c r="O105" s="16" t="s">
        <v>20</v>
      </c>
      <c r="AD105" s="17">
        <v>150</v>
      </c>
      <c r="AE105" s="17">
        <v>3</v>
      </c>
      <c r="AF105" s="22">
        <v>68</v>
      </c>
      <c r="AG105" s="17" t="s">
        <v>17</v>
      </c>
      <c r="AH105" s="17">
        <v>48</v>
      </c>
      <c r="AI105" s="17">
        <v>1</v>
      </c>
      <c r="AJ105" s="17" t="s">
        <v>38</v>
      </c>
      <c r="AK105" s="17" t="s">
        <v>62</v>
      </c>
      <c r="AL105" s="17" t="s">
        <v>242</v>
      </c>
      <c r="AP105" s="17" t="s">
        <v>19</v>
      </c>
      <c r="AQ105" s="17">
        <v>48</v>
      </c>
      <c r="AU105" s="17">
        <v>48</v>
      </c>
      <c r="AV105" s="17" t="s">
        <v>17</v>
      </c>
      <c r="AW105" s="17">
        <v>55</v>
      </c>
      <c r="AX105" s="17">
        <v>1</v>
      </c>
      <c r="AY105" s="17" t="s">
        <v>38</v>
      </c>
      <c r="AZ105" s="17" t="s">
        <v>62</v>
      </c>
      <c r="BA105" s="17" t="s">
        <v>2012</v>
      </c>
      <c r="BJ105" s="18" t="s">
        <v>20</v>
      </c>
      <c r="BQ105" s="19" t="s">
        <v>20</v>
      </c>
      <c r="BS105" s="19" t="s">
        <v>17</v>
      </c>
      <c r="BT105" s="54">
        <v>2500</v>
      </c>
    </row>
    <row r="106" spans="1:73" ht="30" x14ac:dyDescent="0.25">
      <c r="A106" s="14" t="s">
        <v>132</v>
      </c>
      <c r="B106" s="60">
        <f>VLOOKUP(A106,Pop!A24:B968,2,FALSE)</f>
        <v>433</v>
      </c>
      <c r="C106" s="15" t="s">
        <v>17</v>
      </c>
      <c r="D106" s="16">
        <v>200</v>
      </c>
      <c r="E106" s="16" t="s">
        <v>17</v>
      </c>
      <c r="F106" s="16" t="s">
        <v>135</v>
      </c>
      <c r="G106" s="16" t="s">
        <v>21</v>
      </c>
      <c r="I106" s="16">
        <v>2000</v>
      </c>
      <c r="J106" s="16" t="s">
        <v>136</v>
      </c>
      <c r="K106" s="16">
        <v>93.86</v>
      </c>
      <c r="L106" s="16">
        <v>146.5</v>
      </c>
      <c r="N106" s="16">
        <v>40</v>
      </c>
      <c r="O106" s="16" t="s">
        <v>17</v>
      </c>
      <c r="P106" s="16" t="s">
        <v>137</v>
      </c>
      <c r="Q106" s="16" t="s">
        <v>21</v>
      </c>
      <c r="S106" s="16">
        <v>2000</v>
      </c>
      <c r="T106" s="16">
        <v>9.8399999999999998E-3</v>
      </c>
      <c r="U106" s="16">
        <v>304.44</v>
      </c>
      <c r="V106" s="16">
        <v>2146.98</v>
      </c>
      <c r="X106" s="16" t="s">
        <v>59</v>
      </c>
      <c r="Z106" s="16" t="s">
        <v>138</v>
      </c>
      <c r="AC106" s="16" t="s">
        <v>139</v>
      </c>
      <c r="AD106" s="17">
        <v>156</v>
      </c>
      <c r="AE106" s="17">
        <v>40</v>
      </c>
      <c r="AF106" s="17" t="s">
        <v>140</v>
      </c>
      <c r="AG106" s="17" t="s">
        <v>17</v>
      </c>
      <c r="AH106" s="17">
        <v>13.66</v>
      </c>
      <c r="AI106" s="17">
        <v>2000</v>
      </c>
      <c r="AJ106" s="17" t="s">
        <v>21</v>
      </c>
      <c r="AL106" s="17">
        <v>6.8399999999999997E-3</v>
      </c>
      <c r="AP106" s="17" t="s">
        <v>59</v>
      </c>
      <c r="AR106" s="17" t="s">
        <v>141</v>
      </c>
      <c r="AU106" s="17">
        <v>14.62</v>
      </c>
      <c r="AV106" s="17" t="s">
        <v>17</v>
      </c>
      <c r="AW106" s="17" t="s">
        <v>142</v>
      </c>
      <c r="AX106" s="17">
        <v>2000</v>
      </c>
      <c r="AY106" s="17" t="s">
        <v>21</v>
      </c>
      <c r="BA106" s="17">
        <v>6.8399999999999997E-3</v>
      </c>
      <c r="BE106" s="17" t="s">
        <v>59</v>
      </c>
      <c r="BG106" s="17" t="s">
        <v>141</v>
      </c>
      <c r="BJ106" s="18" t="s">
        <v>20</v>
      </c>
      <c r="BQ106" s="19" t="s">
        <v>20</v>
      </c>
      <c r="BS106" s="19" t="s">
        <v>20</v>
      </c>
      <c r="BU106" s="57" t="s">
        <v>143</v>
      </c>
    </row>
    <row r="107" spans="1:73" x14ac:dyDescent="0.25">
      <c r="A107" s="14" t="s">
        <v>2263</v>
      </c>
      <c r="B107" s="60">
        <f>VLOOKUP(A107,Pop!A148:B1092,2,FALSE)</f>
        <v>433</v>
      </c>
      <c r="C107" s="15" t="s">
        <v>17</v>
      </c>
      <c r="D107" s="16">
        <v>200</v>
      </c>
      <c r="E107" s="16" t="s">
        <v>17</v>
      </c>
      <c r="F107" s="16">
        <v>17.5</v>
      </c>
      <c r="G107" s="16" t="s">
        <v>21</v>
      </c>
      <c r="I107" s="16">
        <v>100</v>
      </c>
      <c r="J107" s="16">
        <v>2.2000000000000002</v>
      </c>
      <c r="K107" s="16">
        <v>110</v>
      </c>
      <c r="L107" s="16">
        <v>220</v>
      </c>
      <c r="N107" s="16">
        <v>5</v>
      </c>
      <c r="O107" s="16" t="s">
        <v>17</v>
      </c>
      <c r="P107" s="16">
        <v>17.5</v>
      </c>
      <c r="Q107" s="16" t="s">
        <v>21</v>
      </c>
      <c r="S107" s="16">
        <v>100</v>
      </c>
      <c r="T107" s="16">
        <v>2.2000000000000002</v>
      </c>
      <c r="W107" s="16" t="s">
        <v>647</v>
      </c>
      <c r="X107" s="16" t="s">
        <v>42</v>
      </c>
      <c r="AB107" s="16" t="s">
        <v>287</v>
      </c>
      <c r="AD107" s="17">
        <v>200</v>
      </c>
      <c r="AF107" s="17">
        <v>40</v>
      </c>
      <c r="AG107" s="17" t="s">
        <v>20</v>
      </c>
      <c r="AN107" s="17">
        <v>9</v>
      </c>
      <c r="AP107" s="17" t="s">
        <v>22</v>
      </c>
      <c r="AQ107" s="17">
        <v>13.6</v>
      </c>
      <c r="AR107" s="17">
        <v>281000</v>
      </c>
      <c r="AU107" s="17">
        <v>40</v>
      </c>
      <c r="AV107" s="17" t="s">
        <v>17</v>
      </c>
      <c r="AW107" s="17">
        <v>13.6</v>
      </c>
      <c r="AX107" s="17">
        <v>100</v>
      </c>
      <c r="AY107" s="17" t="s">
        <v>21</v>
      </c>
      <c r="BA107" s="17">
        <v>0.9</v>
      </c>
      <c r="BD107" s="17" t="s">
        <v>287</v>
      </c>
      <c r="BE107" s="17" t="s">
        <v>59</v>
      </c>
      <c r="BG107" s="17">
        <v>238000</v>
      </c>
      <c r="BJ107" s="18" t="s">
        <v>47</v>
      </c>
      <c r="BQ107" s="19" t="s">
        <v>20</v>
      </c>
      <c r="BS107" s="19" t="s">
        <v>20</v>
      </c>
    </row>
    <row r="108" spans="1:73" x14ac:dyDescent="0.25">
      <c r="A108" s="14" t="s">
        <v>2241</v>
      </c>
      <c r="B108" s="60">
        <f>VLOOKUP(A108,Pop!A90:B1034,2,FALSE)</f>
        <v>434</v>
      </c>
      <c r="C108" s="15" t="s">
        <v>17</v>
      </c>
      <c r="D108" s="16">
        <v>434</v>
      </c>
      <c r="E108" s="16" t="s">
        <v>17</v>
      </c>
      <c r="F108" s="16">
        <v>27</v>
      </c>
      <c r="G108" s="16" t="s">
        <v>21</v>
      </c>
      <c r="I108" s="16">
        <v>3000</v>
      </c>
      <c r="J108" s="16" t="s">
        <v>1255</v>
      </c>
      <c r="K108" s="27">
        <v>45</v>
      </c>
      <c r="L108" s="27">
        <v>90</v>
      </c>
      <c r="N108" s="16">
        <v>17</v>
      </c>
      <c r="O108" s="16" t="s">
        <v>17</v>
      </c>
      <c r="P108" s="34">
        <v>27</v>
      </c>
      <c r="Q108" s="16" t="s">
        <v>21</v>
      </c>
      <c r="S108" s="16">
        <v>3000</v>
      </c>
      <c r="T108" s="34">
        <v>9</v>
      </c>
      <c r="U108" s="34">
        <v>225</v>
      </c>
      <c r="V108" s="34">
        <v>1800</v>
      </c>
      <c r="X108" s="16" t="s">
        <v>19</v>
      </c>
      <c r="AD108" s="17">
        <v>176</v>
      </c>
      <c r="AE108" s="17">
        <v>17</v>
      </c>
      <c r="AF108" s="22">
        <v>20.5</v>
      </c>
      <c r="AG108" s="17" t="s">
        <v>17</v>
      </c>
      <c r="AH108" s="22">
        <v>20.5</v>
      </c>
      <c r="AJ108" s="17" t="s">
        <v>21</v>
      </c>
      <c r="AP108" s="17" t="s">
        <v>19</v>
      </c>
      <c r="AU108" s="22">
        <v>20.5</v>
      </c>
      <c r="AV108" s="17" t="s">
        <v>17</v>
      </c>
      <c r="AW108" s="22">
        <v>20.5</v>
      </c>
      <c r="AY108" s="17" t="s">
        <v>21</v>
      </c>
      <c r="BA108" s="22">
        <v>20.5</v>
      </c>
      <c r="BE108" s="17" t="s">
        <v>19</v>
      </c>
      <c r="BJ108" s="18" t="s">
        <v>20</v>
      </c>
      <c r="BQ108" s="19" t="s">
        <v>17</v>
      </c>
      <c r="BR108" s="23">
        <v>22.5</v>
      </c>
      <c r="BS108" s="19" t="s">
        <v>17</v>
      </c>
      <c r="BT108" s="53">
        <v>2</v>
      </c>
      <c r="BU108" s="57" t="s">
        <v>1256</v>
      </c>
    </row>
    <row r="109" spans="1:73" x14ac:dyDescent="0.25">
      <c r="A109" s="14" t="s">
        <v>1720</v>
      </c>
      <c r="B109" s="60">
        <f>VLOOKUP(A109,Pop!A67:B1011,2,FALSE)</f>
        <v>437</v>
      </c>
      <c r="C109" s="15" t="s">
        <v>17</v>
      </c>
      <c r="D109" s="16">
        <v>198</v>
      </c>
      <c r="E109" s="16" t="s">
        <v>17</v>
      </c>
      <c r="F109" s="16">
        <v>18.149999999999999</v>
      </c>
      <c r="G109" s="16" t="s">
        <v>21</v>
      </c>
      <c r="I109" s="16">
        <v>1000</v>
      </c>
      <c r="J109" s="16">
        <v>4</v>
      </c>
      <c r="K109" s="16">
        <v>34.15</v>
      </c>
      <c r="L109" s="16">
        <v>94.15</v>
      </c>
      <c r="O109" s="16" t="s">
        <v>17</v>
      </c>
      <c r="Q109" s="16" t="s">
        <v>21</v>
      </c>
      <c r="AG109" s="17" t="s">
        <v>17</v>
      </c>
      <c r="AH109" s="17">
        <v>20</v>
      </c>
      <c r="AI109" s="17">
        <v>1000</v>
      </c>
      <c r="AJ109" s="17" t="s">
        <v>21</v>
      </c>
      <c r="AL109" s="17">
        <v>4.5</v>
      </c>
      <c r="AV109" s="17" t="s">
        <v>17</v>
      </c>
      <c r="AW109" s="17">
        <v>20</v>
      </c>
      <c r="AX109" s="17">
        <v>10000</v>
      </c>
      <c r="AY109" s="17" t="s">
        <v>21</v>
      </c>
      <c r="BA109" s="17">
        <v>4.5</v>
      </c>
      <c r="BJ109" s="18" t="s">
        <v>20</v>
      </c>
      <c r="BQ109" s="19" t="s">
        <v>20</v>
      </c>
      <c r="BS109" s="19" t="s">
        <v>20</v>
      </c>
    </row>
    <row r="110" spans="1:73" x14ac:dyDescent="0.25">
      <c r="A110" s="14" t="s">
        <v>1979</v>
      </c>
      <c r="B110" s="60">
        <f>VLOOKUP(A110,Pop!A74:B1018,2,FALSE)</f>
        <v>438</v>
      </c>
      <c r="C110" s="15" t="s">
        <v>17</v>
      </c>
      <c r="D110" s="16">
        <v>202</v>
      </c>
      <c r="E110" s="16" t="s">
        <v>17</v>
      </c>
      <c r="F110" s="16">
        <v>18.41</v>
      </c>
      <c r="G110" s="16" t="s">
        <v>21</v>
      </c>
      <c r="I110" s="16">
        <v>0</v>
      </c>
      <c r="J110" s="16" t="s">
        <v>1982</v>
      </c>
      <c r="K110" s="16">
        <v>67.959999999999994</v>
      </c>
      <c r="L110" s="16">
        <v>117.51</v>
      </c>
      <c r="N110" s="16">
        <v>12</v>
      </c>
      <c r="O110" s="16" t="s">
        <v>17</v>
      </c>
      <c r="P110" s="16">
        <v>18.41</v>
      </c>
      <c r="Q110" s="16" t="s">
        <v>21</v>
      </c>
      <c r="S110" s="16">
        <v>0</v>
      </c>
      <c r="T110" s="16" t="s">
        <v>1983</v>
      </c>
      <c r="W110" s="16" t="s">
        <v>1984</v>
      </c>
      <c r="X110" s="16" t="s">
        <v>19</v>
      </c>
      <c r="AD110" s="17">
        <v>190</v>
      </c>
      <c r="AE110" s="17">
        <v>12</v>
      </c>
      <c r="AF110" s="17">
        <v>23.45</v>
      </c>
      <c r="AG110" s="17" t="s">
        <v>17</v>
      </c>
      <c r="AH110" s="17">
        <v>12.25</v>
      </c>
      <c r="AI110" s="17">
        <v>0</v>
      </c>
      <c r="AJ110" s="17" t="s">
        <v>21</v>
      </c>
      <c r="AL110" s="17" t="s">
        <v>1985</v>
      </c>
      <c r="AN110" s="17">
        <v>17.37</v>
      </c>
      <c r="AP110" s="17" t="s">
        <v>19</v>
      </c>
      <c r="AU110" s="17">
        <v>29.12</v>
      </c>
      <c r="AV110" s="17" t="s">
        <v>17</v>
      </c>
      <c r="AW110" s="17">
        <v>12.25</v>
      </c>
      <c r="AX110" s="17">
        <v>0</v>
      </c>
      <c r="AY110" s="17" t="s">
        <v>21</v>
      </c>
      <c r="BA110" s="17" t="s">
        <v>1985</v>
      </c>
      <c r="BC110" s="17">
        <v>17.37</v>
      </c>
      <c r="BE110" s="17" t="s">
        <v>19</v>
      </c>
      <c r="BJ110" s="18" t="s">
        <v>17</v>
      </c>
      <c r="BK110" s="18">
        <v>1.25</v>
      </c>
      <c r="BL110" s="18">
        <v>10</v>
      </c>
      <c r="BM110" s="18" t="s">
        <v>38</v>
      </c>
      <c r="BO110" s="18" t="s">
        <v>1986</v>
      </c>
      <c r="BQ110" s="19" t="s">
        <v>20</v>
      </c>
      <c r="BS110" s="19" t="s">
        <v>17</v>
      </c>
      <c r="BT110" s="54">
        <v>1</v>
      </c>
    </row>
    <row r="111" spans="1:73" x14ac:dyDescent="0.25">
      <c r="A111" s="14" t="s">
        <v>1770</v>
      </c>
      <c r="B111" s="60">
        <f>VLOOKUP(A111,Pop!A181:B1125,2,FALSE)</f>
        <v>443</v>
      </c>
      <c r="C111" s="15" t="s">
        <v>17</v>
      </c>
      <c r="D111" s="16">
        <v>155</v>
      </c>
      <c r="E111" s="16" t="s">
        <v>17</v>
      </c>
      <c r="F111" s="16">
        <v>20</v>
      </c>
      <c r="G111" s="16" t="s">
        <v>21</v>
      </c>
      <c r="I111" s="16">
        <v>1000</v>
      </c>
      <c r="J111" s="16">
        <v>20.43</v>
      </c>
      <c r="K111" s="16">
        <v>36</v>
      </c>
      <c r="L111" s="16">
        <v>52.7</v>
      </c>
      <c r="N111" s="16">
        <v>10</v>
      </c>
      <c r="O111" s="16" t="s">
        <v>17</v>
      </c>
      <c r="P111" s="16">
        <v>20</v>
      </c>
      <c r="Q111" s="16" t="s">
        <v>21</v>
      </c>
      <c r="S111" s="16">
        <v>1000</v>
      </c>
      <c r="T111" s="16">
        <v>20.43</v>
      </c>
      <c r="U111" s="16">
        <v>102.2</v>
      </c>
      <c r="X111" s="16" t="s">
        <v>19</v>
      </c>
      <c r="AD111" s="17">
        <v>144</v>
      </c>
      <c r="AE111" s="17">
        <v>11</v>
      </c>
      <c r="AF111" s="17">
        <v>27.27</v>
      </c>
      <c r="AG111" s="17" t="s">
        <v>17</v>
      </c>
      <c r="AH111" s="17">
        <v>26</v>
      </c>
      <c r="AI111" s="17">
        <v>3000</v>
      </c>
      <c r="AJ111" s="17" t="s">
        <v>21</v>
      </c>
      <c r="AL111" s="17">
        <v>28</v>
      </c>
      <c r="AN111" s="17">
        <v>26</v>
      </c>
      <c r="AP111" s="17" t="s">
        <v>19</v>
      </c>
      <c r="AU111" s="17">
        <v>37.29</v>
      </c>
      <c r="AV111" s="17" t="s">
        <v>17</v>
      </c>
      <c r="AW111" s="17">
        <v>26</v>
      </c>
      <c r="AX111" s="17">
        <v>3000</v>
      </c>
      <c r="AY111" s="17" t="s">
        <v>21</v>
      </c>
      <c r="BA111" s="17">
        <v>28</v>
      </c>
      <c r="BC111" s="17">
        <v>26</v>
      </c>
      <c r="BE111" s="17" t="s">
        <v>19</v>
      </c>
      <c r="BJ111" s="18" t="s">
        <v>20</v>
      </c>
      <c r="BQ111" s="19" t="s">
        <v>20</v>
      </c>
      <c r="BS111" s="19" t="s">
        <v>20</v>
      </c>
      <c r="BU111" s="57" t="s">
        <v>1773</v>
      </c>
    </row>
    <row r="112" spans="1:73" x14ac:dyDescent="0.25">
      <c r="A112" s="14" t="s">
        <v>387</v>
      </c>
      <c r="B112" s="60">
        <f>VLOOKUP(A112,Pop!A109:B1053,2,FALSE)</f>
        <v>449</v>
      </c>
      <c r="C112" s="15" t="s">
        <v>17</v>
      </c>
      <c r="D112" s="16">
        <v>210</v>
      </c>
      <c r="E112" s="16" t="s">
        <v>17</v>
      </c>
      <c r="F112" s="16">
        <v>11.94</v>
      </c>
      <c r="G112" s="16" t="s">
        <v>21</v>
      </c>
      <c r="I112" s="16">
        <v>1000</v>
      </c>
      <c r="J112" s="16" t="s">
        <v>390</v>
      </c>
      <c r="K112" s="16">
        <v>26.98</v>
      </c>
      <c r="L112" s="16">
        <v>45.78</v>
      </c>
      <c r="N112" s="16">
        <v>10</v>
      </c>
      <c r="O112" s="16" t="s">
        <v>17</v>
      </c>
      <c r="P112" s="16" t="s">
        <v>287</v>
      </c>
      <c r="Q112" s="16" t="s">
        <v>21</v>
      </c>
      <c r="U112" s="16">
        <v>102.18</v>
      </c>
      <c r="X112" s="16" t="s">
        <v>22</v>
      </c>
      <c r="Y112" s="16">
        <v>11.94</v>
      </c>
      <c r="Z112" s="16">
        <v>25</v>
      </c>
      <c r="AC112" s="16" t="s">
        <v>391</v>
      </c>
      <c r="AD112" s="17">
        <v>200</v>
      </c>
      <c r="AE112" s="17">
        <v>10</v>
      </c>
      <c r="AF112" s="17">
        <v>14.93</v>
      </c>
      <c r="AG112" s="17" t="s">
        <v>17</v>
      </c>
      <c r="AH112" s="17">
        <v>14.93</v>
      </c>
      <c r="AI112" s="17" t="s">
        <v>392</v>
      </c>
      <c r="AJ112" s="17" t="s">
        <v>21</v>
      </c>
      <c r="AL112" s="17" t="s">
        <v>393</v>
      </c>
      <c r="AM112" s="17" t="s">
        <v>394</v>
      </c>
      <c r="AP112" s="17" t="s">
        <v>19</v>
      </c>
      <c r="AU112" s="17">
        <v>14.93</v>
      </c>
      <c r="AV112" s="17" t="s">
        <v>17</v>
      </c>
      <c r="AW112" s="17" t="s">
        <v>395</v>
      </c>
      <c r="AY112" s="17" t="s">
        <v>21</v>
      </c>
      <c r="BA112" s="17">
        <v>14.93</v>
      </c>
      <c r="BJ112" s="18" t="s">
        <v>47</v>
      </c>
      <c r="BQ112" s="19" t="s">
        <v>20</v>
      </c>
      <c r="BS112" s="19" t="s">
        <v>17</v>
      </c>
      <c r="BT112" s="54">
        <v>7.5</v>
      </c>
    </row>
    <row r="113" spans="1:73" x14ac:dyDescent="0.25">
      <c r="A113" s="14" t="s">
        <v>2248</v>
      </c>
      <c r="B113" s="60">
        <f>VLOOKUP(A113,Pop!A137:B1081,2,FALSE)</f>
        <v>461</v>
      </c>
      <c r="C113" s="15" t="s">
        <v>17</v>
      </c>
      <c r="D113" s="16">
        <v>230</v>
      </c>
      <c r="E113" s="16" t="s">
        <v>17</v>
      </c>
      <c r="F113" s="16">
        <v>11.03</v>
      </c>
      <c r="G113" s="16" t="s">
        <v>21</v>
      </c>
      <c r="I113" s="16">
        <v>1000</v>
      </c>
      <c r="J113" s="16" t="s">
        <v>1476</v>
      </c>
      <c r="K113" s="16">
        <v>25.75</v>
      </c>
      <c r="L113" s="16">
        <v>44.15</v>
      </c>
      <c r="N113" s="16">
        <v>22</v>
      </c>
      <c r="O113" s="16" t="s">
        <v>17</v>
      </c>
      <c r="P113" s="16">
        <v>11.03</v>
      </c>
      <c r="Q113" s="16" t="s">
        <v>21</v>
      </c>
      <c r="S113" s="16">
        <v>1000</v>
      </c>
      <c r="T113" s="16" t="s">
        <v>1476</v>
      </c>
      <c r="U113" s="16">
        <v>99.35</v>
      </c>
      <c r="V113" s="16" t="s">
        <v>75</v>
      </c>
      <c r="X113" s="16" t="s">
        <v>19</v>
      </c>
      <c r="AD113" s="17">
        <v>205</v>
      </c>
      <c r="AE113" s="17">
        <v>22</v>
      </c>
      <c r="AF113" s="17">
        <v>13.5</v>
      </c>
      <c r="AG113" s="17" t="s">
        <v>17</v>
      </c>
      <c r="AH113" s="17">
        <v>8.82</v>
      </c>
      <c r="AI113" s="17">
        <v>1000</v>
      </c>
      <c r="AJ113" s="17" t="s">
        <v>21</v>
      </c>
      <c r="AL113" s="17" t="s">
        <v>1477</v>
      </c>
      <c r="AN113" s="17">
        <v>8.82</v>
      </c>
      <c r="AO113" s="17" t="s">
        <v>1478</v>
      </c>
      <c r="AP113" s="17" t="s">
        <v>19</v>
      </c>
      <c r="AU113" s="17">
        <v>13.36</v>
      </c>
      <c r="AV113" s="17" t="s">
        <v>17</v>
      </c>
      <c r="AW113" s="17">
        <v>8.82</v>
      </c>
      <c r="AX113" s="17">
        <v>1000</v>
      </c>
      <c r="AY113" s="17" t="s">
        <v>21</v>
      </c>
      <c r="BA113" s="17" t="s">
        <v>1477</v>
      </c>
      <c r="BC113" s="17">
        <v>8.82</v>
      </c>
      <c r="BD113" s="17" t="s">
        <v>1478</v>
      </c>
      <c r="BE113" s="17" t="s">
        <v>19</v>
      </c>
      <c r="BJ113" s="18" t="s">
        <v>17</v>
      </c>
      <c r="BK113" s="18">
        <v>5</v>
      </c>
      <c r="BL113" s="18">
        <v>5</v>
      </c>
      <c r="BM113" s="18" t="s">
        <v>38</v>
      </c>
      <c r="BO113" s="18" t="s">
        <v>1479</v>
      </c>
      <c r="BP113" s="18" t="s">
        <v>1480</v>
      </c>
      <c r="BQ113" s="19" t="s">
        <v>20</v>
      </c>
      <c r="BS113" s="19" t="s">
        <v>20</v>
      </c>
    </row>
    <row r="114" spans="1:73" x14ac:dyDescent="0.25">
      <c r="A114" s="14" t="s">
        <v>1313</v>
      </c>
      <c r="B114" s="60">
        <f>VLOOKUP(A114,Pop!A26:B970,2,FALSE)</f>
        <v>483</v>
      </c>
      <c r="C114" s="15" t="s">
        <v>17</v>
      </c>
      <c r="D114" s="16">
        <v>266</v>
      </c>
      <c r="E114" s="16" t="s">
        <v>17</v>
      </c>
      <c r="F114" s="16">
        <v>30</v>
      </c>
      <c r="G114" s="16" t="s">
        <v>21</v>
      </c>
      <c r="I114" s="16">
        <v>0</v>
      </c>
      <c r="J114" s="16">
        <v>7.4</v>
      </c>
      <c r="K114" s="16">
        <v>67</v>
      </c>
      <c r="L114" s="16">
        <v>104</v>
      </c>
      <c r="O114" s="16" t="s">
        <v>17</v>
      </c>
      <c r="P114" s="16">
        <v>30</v>
      </c>
      <c r="Q114" s="16" t="s">
        <v>21</v>
      </c>
      <c r="S114" s="16">
        <v>0</v>
      </c>
      <c r="T114" s="16">
        <v>7.4</v>
      </c>
      <c r="U114" s="16">
        <v>215</v>
      </c>
      <c r="V114" s="16">
        <v>1510</v>
      </c>
      <c r="X114" s="16" t="s">
        <v>59</v>
      </c>
      <c r="Z114" s="16">
        <v>500000</v>
      </c>
      <c r="AD114" s="17">
        <v>238</v>
      </c>
      <c r="AE114" s="17">
        <v>28</v>
      </c>
      <c r="AF114" s="17">
        <v>35</v>
      </c>
      <c r="AG114" s="17" t="s">
        <v>17</v>
      </c>
      <c r="AH114" s="17">
        <v>27.5</v>
      </c>
      <c r="AI114" s="17">
        <v>0</v>
      </c>
      <c r="AJ114" s="17" t="s">
        <v>21</v>
      </c>
      <c r="AL114" s="17">
        <v>5.4</v>
      </c>
      <c r="AN114" s="17">
        <v>32.9</v>
      </c>
      <c r="AP114" s="17" t="s">
        <v>59</v>
      </c>
      <c r="AR114" s="17">
        <v>200000</v>
      </c>
      <c r="AU114" s="17">
        <v>45</v>
      </c>
      <c r="AV114" s="17" t="s">
        <v>17</v>
      </c>
      <c r="AW114" s="17">
        <v>27.5</v>
      </c>
      <c r="AX114" s="17">
        <v>0</v>
      </c>
      <c r="AY114" s="17" t="s">
        <v>21</v>
      </c>
      <c r="BC114" s="17">
        <v>32.9</v>
      </c>
      <c r="BE114" s="17" t="s">
        <v>59</v>
      </c>
      <c r="BG114" s="17">
        <v>500000</v>
      </c>
      <c r="BJ114" s="18" t="s">
        <v>20</v>
      </c>
      <c r="BQ114" s="19" t="s">
        <v>20</v>
      </c>
      <c r="BS114" s="19" t="s">
        <v>17</v>
      </c>
      <c r="BT114" s="54">
        <v>15.73</v>
      </c>
    </row>
    <row r="115" spans="1:73" x14ac:dyDescent="0.25">
      <c r="A115" s="14" t="s">
        <v>1047</v>
      </c>
      <c r="B115" s="60">
        <f>VLOOKUP(A115,Pop!A83:B1027,2,FALSE)</f>
        <v>485</v>
      </c>
      <c r="C115" s="15" t="s">
        <v>17</v>
      </c>
      <c r="D115" s="16" t="s">
        <v>1050</v>
      </c>
      <c r="E115" s="16" t="s">
        <v>17</v>
      </c>
      <c r="F115" s="16">
        <v>25</v>
      </c>
      <c r="G115" s="16" t="s">
        <v>21</v>
      </c>
      <c r="I115" s="16">
        <v>2000</v>
      </c>
      <c r="J115" s="16">
        <v>7</v>
      </c>
      <c r="K115" s="16">
        <v>46</v>
      </c>
      <c r="L115" s="16">
        <v>81</v>
      </c>
      <c r="N115" s="16">
        <v>14</v>
      </c>
      <c r="O115" s="16" t="s">
        <v>17</v>
      </c>
      <c r="P115" s="16">
        <v>25</v>
      </c>
      <c r="Q115" s="16" t="s">
        <v>21</v>
      </c>
      <c r="S115" s="16">
        <v>2000</v>
      </c>
      <c r="T115" s="16">
        <v>7</v>
      </c>
      <c r="U115" s="16">
        <v>186</v>
      </c>
      <c r="V115" s="16">
        <v>1411</v>
      </c>
      <c r="X115" s="16" t="s">
        <v>19</v>
      </c>
      <c r="AD115" s="17">
        <v>208</v>
      </c>
      <c r="AE115" s="17">
        <v>14</v>
      </c>
      <c r="AF115" s="17">
        <v>12.5</v>
      </c>
      <c r="AG115" s="17" t="s">
        <v>17</v>
      </c>
      <c r="AH115" s="17">
        <v>12.5</v>
      </c>
      <c r="AI115" s="17">
        <v>2000</v>
      </c>
      <c r="AJ115" s="17" t="s">
        <v>21</v>
      </c>
      <c r="AL115" s="17" t="s">
        <v>1051</v>
      </c>
      <c r="AM115" s="17" t="s">
        <v>1052</v>
      </c>
      <c r="AP115" s="17" t="s">
        <v>19</v>
      </c>
      <c r="AU115" s="17">
        <v>12.5</v>
      </c>
      <c r="AV115" s="17" t="s">
        <v>17</v>
      </c>
      <c r="AW115" s="17">
        <v>12.5</v>
      </c>
      <c r="AX115" s="17">
        <v>2000</v>
      </c>
      <c r="AY115" s="17" t="s">
        <v>21</v>
      </c>
      <c r="BA115" s="17" t="s">
        <v>1053</v>
      </c>
      <c r="BB115" s="17" t="s">
        <v>1052</v>
      </c>
      <c r="BE115" s="17" t="s">
        <v>19</v>
      </c>
      <c r="BJ115" s="18" t="s">
        <v>20</v>
      </c>
      <c r="BQ115" s="19" t="s">
        <v>20</v>
      </c>
      <c r="BS115" s="19" t="s">
        <v>17</v>
      </c>
      <c r="BT115" s="54">
        <v>4.2</v>
      </c>
    </row>
    <row r="116" spans="1:73" x14ac:dyDescent="0.25">
      <c r="A116" s="14" t="s">
        <v>2154</v>
      </c>
      <c r="B116" s="60">
        <f>VLOOKUP(A116,Pop!A117:B1061,2,FALSE)</f>
        <v>494</v>
      </c>
      <c r="C116" s="15" t="s">
        <v>17</v>
      </c>
      <c r="D116" s="16">
        <v>384</v>
      </c>
      <c r="E116" s="16" t="s">
        <v>17</v>
      </c>
      <c r="F116" s="16">
        <v>21</v>
      </c>
      <c r="G116" s="16" t="s">
        <v>21</v>
      </c>
      <c r="I116" s="24">
        <v>2000</v>
      </c>
      <c r="J116" s="34">
        <v>7</v>
      </c>
      <c r="K116" s="16">
        <v>49.05</v>
      </c>
      <c r="L116" s="16">
        <v>89.55</v>
      </c>
      <c r="N116" s="16">
        <v>55</v>
      </c>
      <c r="O116" s="16" t="s">
        <v>17</v>
      </c>
      <c r="P116" s="34">
        <v>21</v>
      </c>
      <c r="Q116" s="16" t="s">
        <v>21</v>
      </c>
      <c r="S116" s="24">
        <v>2000</v>
      </c>
      <c r="T116" s="34">
        <v>7</v>
      </c>
      <c r="U116" s="16">
        <v>187.8</v>
      </c>
      <c r="V116" s="16">
        <v>1240.05</v>
      </c>
      <c r="X116" s="16" t="s">
        <v>19</v>
      </c>
      <c r="AD116" s="17">
        <v>384</v>
      </c>
      <c r="AE116" s="17">
        <v>55</v>
      </c>
      <c r="AF116" s="31">
        <v>18</v>
      </c>
      <c r="AG116" s="17" t="s">
        <v>17</v>
      </c>
      <c r="AH116" s="31">
        <v>18</v>
      </c>
      <c r="AI116" s="25">
        <v>1000</v>
      </c>
      <c r="AJ116" s="17" t="s">
        <v>21</v>
      </c>
      <c r="AL116" s="31">
        <v>9</v>
      </c>
      <c r="AP116" s="17" t="s">
        <v>19</v>
      </c>
      <c r="AU116" s="31">
        <v>18</v>
      </c>
      <c r="AV116" s="17" t="s">
        <v>17</v>
      </c>
      <c r="AW116" s="31">
        <v>18</v>
      </c>
      <c r="AX116" s="25">
        <v>1000</v>
      </c>
      <c r="AY116" s="17" t="s">
        <v>21</v>
      </c>
      <c r="BA116" s="31">
        <v>9</v>
      </c>
      <c r="BB116" s="31">
        <v>18</v>
      </c>
      <c r="BC116" s="31">
        <v>18</v>
      </c>
      <c r="BE116" s="17" t="s">
        <v>19</v>
      </c>
      <c r="BJ116" s="18" t="s">
        <v>20</v>
      </c>
      <c r="BQ116" s="19" t="s">
        <v>17</v>
      </c>
      <c r="BR116" s="19" t="s">
        <v>30</v>
      </c>
      <c r="BS116" s="19" t="s">
        <v>17</v>
      </c>
      <c r="BT116" s="54" t="s">
        <v>31</v>
      </c>
    </row>
    <row r="117" spans="1:73" x14ac:dyDescent="0.25">
      <c r="A117" s="14" t="s">
        <v>2196</v>
      </c>
      <c r="B117" s="60">
        <f>VLOOKUP(A117,Pop!A258:B1202,2,FALSE)</f>
        <v>494</v>
      </c>
      <c r="C117" s="15" t="s">
        <v>17</v>
      </c>
      <c r="D117" s="16">
        <v>250</v>
      </c>
      <c r="E117" s="16" t="s">
        <v>17</v>
      </c>
      <c r="G117" s="16" t="s">
        <v>21</v>
      </c>
      <c r="M117" s="16" t="s">
        <v>1463</v>
      </c>
      <c r="N117" s="16">
        <v>25</v>
      </c>
      <c r="O117" s="16" t="s">
        <v>17</v>
      </c>
      <c r="Q117" s="16" t="s">
        <v>21</v>
      </c>
      <c r="W117" s="16" t="s">
        <v>1464</v>
      </c>
      <c r="X117" s="16" t="s">
        <v>22</v>
      </c>
      <c r="AD117" s="17">
        <v>250</v>
      </c>
      <c r="AE117" s="17">
        <v>25</v>
      </c>
      <c r="AG117" s="17" t="s">
        <v>17</v>
      </c>
      <c r="AJ117" s="17" t="s">
        <v>21</v>
      </c>
      <c r="AO117" s="17" t="s">
        <v>1465</v>
      </c>
      <c r="AP117" s="17" t="s">
        <v>22</v>
      </c>
      <c r="AV117" s="17" t="s">
        <v>17</v>
      </c>
      <c r="AY117" s="17" t="s">
        <v>21</v>
      </c>
      <c r="BD117" s="17" t="s">
        <v>1465</v>
      </c>
      <c r="BE117" s="17" t="s">
        <v>22</v>
      </c>
      <c r="BJ117" s="18" t="s">
        <v>20</v>
      </c>
      <c r="BQ117" s="19" t="s">
        <v>20</v>
      </c>
      <c r="BS117" s="19" t="s">
        <v>17</v>
      </c>
      <c r="BT117" s="54">
        <v>9</v>
      </c>
    </row>
    <row r="118" spans="1:73" x14ac:dyDescent="0.25">
      <c r="A118" s="14" t="s">
        <v>2262</v>
      </c>
      <c r="B118" s="60">
        <f>VLOOKUP(A118,Pop!A47:B991,2,FALSE)</f>
        <v>495</v>
      </c>
      <c r="C118" s="15" t="s">
        <v>17</v>
      </c>
      <c r="D118" s="16">
        <v>193</v>
      </c>
      <c r="E118" s="16" t="s">
        <v>17</v>
      </c>
      <c r="F118" s="16">
        <v>20</v>
      </c>
      <c r="G118" s="16" t="s">
        <v>38</v>
      </c>
      <c r="I118" s="16">
        <v>1000</v>
      </c>
      <c r="J118" s="16">
        <v>10</v>
      </c>
      <c r="K118" s="16">
        <v>60</v>
      </c>
      <c r="L118" s="16">
        <v>110</v>
      </c>
      <c r="N118" s="16">
        <v>18</v>
      </c>
      <c r="O118" s="16" t="s">
        <v>17</v>
      </c>
      <c r="P118" s="16">
        <v>20</v>
      </c>
      <c r="Q118" s="16" t="s">
        <v>21</v>
      </c>
      <c r="S118" s="16">
        <v>1000</v>
      </c>
      <c r="T118" s="16">
        <v>10</v>
      </c>
      <c r="U118" s="16">
        <v>2420</v>
      </c>
      <c r="X118" s="16" t="s">
        <v>19</v>
      </c>
      <c r="AD118" s="17">
        <v>190</v>
      </c>
      <c r="AE118" s="17">
        <v>17</v>
      </c>
      <c r="AG118" s="17" t="s">
        <v>17</v>
      </c>
      <c r="AH118" s="17">
        <v>20</v>
      </c>
      <c r="AI118" s="17">
        <v>1000</v>
      </c>
      <c r="AJ118" s="17" t="s">
        <v>21</v>
      </c>
      <c r="AL118" s="17">
        <v>10</v>
      </c>
      <c r="AO118" s="17" t="s">
        <v>1923</v>
      </c>
      <c r="AP118" s="17" t="s">
        <v>19</v>
      </c>
      <c r="AV118" s="17" t="s">
        <v>17</v>
      </c>
      <c r="AW118" s="17">
        <v>20</v>
      </c>
      <c r="AX118" s="17">
        <v>1000</v>
      </c>
      <c r="AY118" s="17" t="s">
        <v>21</v>
      </c>
      <c r="BA118" s="17">
        <v>10</v>
      </c>
      <c r="BD118" s="17" t="s">
        <v>1923</v>
      </c>
      <c r="BE118" s="17" t="s">
        <v>19</v>
      </c>
      <c r="BJ118" s="18" t="s">
        <v>20</v>
      </c>
      <c r="BQ118" s="19" t="s">
        <v>20</v>
      </c>
      <c r="BS118" s="19" t="s">
        <v>17</v>
      </c>
      <c r="BT118" s="54">
        <v>4</v>
      </c>
    </row>
    <row r="119" spans="1:73" x14ac:dyDescent="0.25">
      <c r="A119" s="14" t="s">
        <v>731</v>
      </c>
      <c r="B119" s="60">
        <f>VLOOKUP(A119,Pop!A18:B962,2,FALSE)</f>
        <v>499</v>
      </c>
      <c r="C119" s="15" t="s">
        <v>17</v>
      </c>
      <c r="D119" s="16">
        <v>229</v>
      </c>
      <c r="E119" s="16" t="s">
        <v>17</v>
      </c>
      <c r="F119" s="16">
        <v>23.6</v>
      </c>
      <c r="G119" s="16" t="s">
        <v>21</v>
      </c>
      <c r="I119" s="16">
        <v>3000</v>
      </c>
      <c r="J119" s="16">
        <v>6.2</v>
      </c>
      <c r="K119" s="16">
        <v>36</v>
      </c>
      <c r="N119" s="16">
        <v>0</v>
      </c>
      <c r="O119" s="16" t="s">
        <v>20</v>
      </c>
      <c r="X119" s="16" t="s">
        <v>42</v>
      </c>
      <c r="AB119" s="16" t="s">
        <v>734</v>
      </c>
      <c r="AD119" s="17">
        <v>9</v>
      </c>
      <c r="AF119" s="17">
        <v>15</v>
      </c>
      <c r="AG119" s="17" t="s">
        <v>20</v>
      </c>
      <c r="AP119" s="17" t="s">
        <v>42</v>
      </c>
      <c r="AT119" s="17" t="s">
        <v>735</v>
      </c>
      <c r="AV119" s="17" t="s">
        <v>20</v>
      </c>
      <c r="BE119" s="17" t="s">
        <v>42</v>
      </c>
      <c r="BI119" s="17" t="s">
        <v>736</v>
      </c>
      <c r="BJ119" s="18" t="s">
        <v>20</v>
      </c>
      <c r="BQ119" s="19" t="s">
        <v>20</v>
      </c>
      <c r="BS119" s="19" t="s">
        <v>17</v>
      </c>
      <c r="BT119" s="54">
        <v>12</v>
      </c>
    </row>
    <row r="120" spans="1:73" x14ac:dyDescent="0.25">
      <c r="A120" s="14" t="s">
        <v>673</v>
      </c>
      <c r="B120" s="60">
        <f>VLOOKUP(A120,Pop!A6:B950,2,FALSE)</f>
        <v>505</v>
      </c>
      <c r="C120" s="15" t="s">
        <v>17</v>
      </c>
      <c r="D120" s="16">
        <v>200</v>
      </c>
      <c r="E120" s="16" t="s">
        <v>17</v>
      </c>
      <c r="F120" s="16">
        <v>15</v>
      </c>
      <c r="G120" s="16" t="s">
        <v>21</v>
      </c>
      <c r="I120" s="16">
        <v>1000</v>
      </c>
      <c r="J120" s="16">
        <v>5.85</v>
      </c>
      <c r="K120" s="16">
        <v>38.4</v>
      </c>
      <c r="L120" s="16">
        <v>67.650000000000006</v>
      </c>
      <c r="N120" s="16">
        <v>4</v>
      </c>
      <c r="O120" s="16" t="s">
        <v>17</v>
      </c>
      <c r="P120" s="16">
        <v>15</v>
      </c>
      <c r="Q120" s="16" t="s">
        <v>21</v>
      </c>
      <c r="S120" s="16">
        <v>1000</v>
      </c>
      <c r="T120" s="16">
        <v>5.85</v>
      </c>
      <c r="U120" s="16">
        <v>155.4</v>
      </c>
      <c r="V120" s="16">
        <v>1179.1500000000001</v>
      </c>
      <c r="X120" s="16" t="s">
        <v>19</v>
      </c>
      <c r="AD120" s="17">
        <v>200</v>
      </c>
      <c r="AE120" s="17">
        <v>4</v>
      </c>
      <c r="AF120" s="17">
        <v>20.5</v>
      </c>
      <c r="AG120" s="17" t="s">
        <v>17</v>
      </c>
      <c r="AH120" s="17">
        <v>20.5</v>
      </c>
      <c r="AI120" s="17">
        <v>1000</v>
      </c>
      <c r="AJ120" s="17" t="s">
        <v>21</v>
      </c>
      <c r="AL120" s="17">
        <v>6.79</v>
      </c>
      <c r="AP120" s="17" t="s">
        <v>19</v>
      </c>
      <c r="AU120" s="17">
        <v>170</v>
      </c>
      <c r="AV120" s="17" t="s">
        <v>17</v>
      </c>
      <c r="AW120" s="17">
        <v>20.5</v>
      </c>
      <c r="AX120" s="17">
        <v>1000</v>
      </c>
      <c r="AY120" s="17" t="s">
        <v>21</v>
      </c>
      <c r="BA120" s="17">
        <v>6.79</v>
      </c>
      <c r="BE120" s="17" t="s">
        <v>19</v>
      </c>
      <c r="BJ120" s="18" t="s">
        <v>20</v>
      </c>
      <c r="BQ120" s="19" t="s">
        <v>20</v>
      </c>
      <c r="BS120" s="19" t="s">
        <v>20</v>
      </c>
    </row>
    <row r="121" spans="1:73" x14ac:dyDescent="0.25">
      <c r="A121" s="14" t="s">
        <v>622</v>
      </c>
      <c r="B121" s="60">
        <f>VLOOKUP(A121,Pop!A149:B1093,2,FALSE)</f>
        <v>505</v>
      </c>
      <c r="C121" s="15" t="s">
        <v>17</v>
      </c>
      <c r="D121" s="16">
        <v>247</v>
      </c>
      <c r="E121" s="16" t="s">
        <v>17</v>
      </c>
      <c r="F121" s="16">
        <v>17.73</v>
      </c>
      <c r="G121" s="16" t="s">
        <v>21</v>
      </c>
      <c r="I121" s="16">
        <v>1000</v>
      </c>
      <c r="J121" s="16" t="s">
        <v>625</v>
      </c>
      <c r="K121" s="16">
        <v>30.29</v>
      </c>
      <c r="L121" s="16">
        <v>45.99</v>
      </c>
      <c r="N121" s="16">
        <v>31</v>
      </c>
      <c r="O121" s="16" t="s">
        <v>17</v>
      </c>
      <c r="P121" s="16">
        <v>17.73</v>
      </c>
      <c r="Q121" s="16" t="s">
        <v>21</v>
      </c>
      <c r="S121" s="16">
        <v>1000</v>
      </c>
      <c r="T121" s="16">
        <v>3.14</v>
      </c>
      <c r="U121" s="16">
        <v>93.09</v>
      </c>
      <c r="V121" s="16">
        <v>642.59</v>
      </c>
      <c r="X121" s="16" t="s">
        <v>19</v>
      </c>
      <c r="Y121" s="16" t="s">
        <v>626</v>
      </c>
      <c r="AD121" s="17">
        <v>247</v>
      </c>
      <c r="AE121" s="17">
        <v>31</v>
      </c>
      <c r="AF121" s="17">
        <v>28.38</v>
      </c>
      <c r="AG121" s="17" t="s">
        <v>17</v>
      </c>
      <c r="AH121" s="17">
        <v>15.96</v>
      </c>
      <c r="AI121" s="17">
        <v>1000</v>
      </c>
      <c r="AJ121" s="17" t="s">
        <v>21</v>
      </c>
      <c r="AL121" s="17">
        <v>6.21</v>
      </c>
      <c r="AN121" s="17" t="s">
        <v>627</v>
      </c>
      <c r="AP121" s="17" t="s">
        <v>19</v>
      </c>
      <c r="AQ121" s="17" t="s">
        <v>628</v>
      </c>
      <c r="AU121" s="17">
        <v>28.38</v>
      </c>
      <c r="AV121" s="17" t="s">
        <v>17</v>
      </c>
      <c r="AW121" s="17">
        <v>15.96</v>
      </c>
      <c r="AX121" s="17">
        <v>1000</v>
      </c>
      <c r="AY121" s="17" t="s">
        <v>21</v>
      </c>
      <c r="BA121" s="17">
        <v>6.21</v>
      </c>
      <c r="BC121" s="17" t="s">
        <v>627</v>
      </c>
      <c r="BE121" s="17" t="s">
        <v>19</v>
      </c>
      <c r="BF121" s="17" t="s">
        <v>628</v>
      </c>
      <c r="BJ121" s="18" t="s">
        <v>20</v>
      </c>
      <c r="BQ121" s="19" t="s">
        <v>20</v>
      </c>
      <c r="BS121" s="19" t="s">
        <v>17</v>
      </c>
      <c r="BT121" s="54">
        <v>4.75</v>
      </c>
    </row>
    <row r="122" spans="1:73" x14ac:dyDescent="0.25">
      <c r="A122" s="14" t="s">
        <v>184</v>
      </c>
      <c r="B122" s="60">
        <f>VLOOKUP(A122,Pop!A141:B1085,2,FALSE)</f>
        <v>507</v>
      </c>
      <c r="C122" s="15" t="s">
        <v>17</v>
      </c>
      <c r="D122" s="16">
        <v>240</v>
      </c>
      <c r="E122" s="16" t="s">
        <v>17</v>
      </c>
      <c r="F122" s="16">
        <v>15</v>
      </c>
      <c r="G122" s="16" t="s">
        <v>21</v>
      </c>
      <c r="I122" s="16">
        <v>2000</v>
      </c>
      <c r="J122" s="16">
        <v>2E-3</v>
      </c>
      <c r="K122" s="16">
        <v>21</v>
      </c>
      <c r="L122" s="16">
        <v>30</v>
      </c>
      <c r="N122" s="16">
        <v>10</v>
      </c>
      <c r="O122" s="16" t="s">
        <v>17</v>
      </c>
      <c r="P122" s="16">
        <v>15</v>
      </c>
      <c r="Q122" s="16" t="s">
        <v>21</v>
      </c>
      <c r="S122" s="16">
        <v>2000</v>
      </c>
      <c r="T122" s="16">
        <v>2E-3</v>
      </c>
      <c r="U122" s="16" t="s">
        <v>95</v>
      </c>
      <c r="V122" s="16" t="s">
        <v>95</v>
      </c>
      <c r="X122" s="16" t="s">
        <v>42</v>
      </c>
      <c r="AB122" s="16" t="s">
        <v>187</v>
      </c>
      <c r="AC122" s="16" t="s">
        <v>188</v>
      </c>
      <c r="AD122" s="17">
        <v>240</v>
      </c>
      <c r="AE122" s="17">
        <v>10</v>
      </c>
      <c r="AF122" s="17">
        <v>17</v>
      </c>
      <c r="AG122" s="17" t="s">
        <v>20</v>
      </c>
      <c r="AN122" s="17" t="s">
        <v>189</v>
      </c>
      <c r="AP122" s="17" t="s">
        <v>19</v>
      </c>
      <c r="AU122" s="17">
        <v>13</v>
      </c>
      <c r="AV122" s="17" t="s">
        <v>20</v>
      </c>
      <c r="BC122" s="17" t="s">
        <v>190</v>
      </c>
      <c r="BE122" s="17" t="s">
        <v>19</v>
      </c>
      <c r="BJ122" s="18" t="s">
        <v>47</v>
      </c>
      <c r="BQ122" s="19" t="s">
        <v>17</v>
      </c>
      <c r="BR122" s="19">
        <v>15</v>
      </c>
      <c r="BS122" s="19" t="s">
        <v>20</v>
      </c>
      <c r="BU122" s="57" t="s">
        <v>191</v>
      </c>
    </row>
    <row r="123" spans="1:73" x14ac:dyDescent="0.25">
      <c r="A123" s="14" t="s">
        <v>1898</v>
      </c>
      <c r="B123" s="60">
        <f>VLOOKUP(A123,Pop!A95:B1039,2,FALSE)</f>
        <v>509</v>
      </c>
      <c r="C123" s="15" t="s">
        <v>17</v>
      </c>
      <c r="D123" s="16">
        <v>265</v>
      </c>
      <c r="E123" s="16" t="s">
        <v>17</v>
      </c>
      <c r="F123" s="16">
        <v>19.43</v>
      </c>
      <c r="G123" s="16" t="s">
        <v>21</v>
      </c>
      <c r="I123" s="16">
        <v>2000</v>
      </c>
      <c r="J123" s="16">
        <v>5.66</v>
      </c>
      <c r="K123" s="16">
        <v>36.409999999999997</v>
      </c>
      <c r="L123" s="16">
        <v>64.709999999999994</v>
      </c>
      <c r="N123" s="16">
        <v>0</v>
      </c>
      <c r="O123" s="16" t="s">
        <v>20</v>
      </c>
      <c r="U123" s="16">
        <v>149.61000000000001</v>
      </c>
      <c r="X123" s="16" t="s">
        <v>19</v>
      </c>
      <c r="AD123" s="17">
        <v>260</v>
      </c>
      <c r="AF123" s="17">
        <v>36.409999999999997</v>
      </c>
      <c r="AG123" s="17" t="s">
        <v>17</v>
      </c>
      <c r="AH123" s="17">
        <v>19.43</v>
      </c>
      <c r="AI123" s="17">
        <v>2000</v>
      </c>
      <c r="AJ123" s="17" t="s">
        <v>21</v>
      </c>
      <c r="AL123" s="17">
        <v>5.66</v>
      </c>
      <c r="AV123" s="17" t="s">
        <v>17</v>
      </c>
      <c r="AW123" s="17">
        <v>19.43</v>
      </c>
      <c r="AX123" s="17">
        <v>2000</v>
      </c>
      <c r="AY123" s="17" t="s">
        <v>21</v>
      </c>
      <c r="BA123" s="17">
        <v>5.66</v>
      </c>
      <c r="BJ123" s="18" t="s">
        <v>20</v>
      </c>
      <c r="BQ123" s="19" t="s">
        <v>20</v>
      </c>
      <c r="BS123" s="19" t="s">
        <v>20</v>
      </c>
    </row>
    <row r="124" spans="1:73" x14ac:dyDescent="0.25">
      <c r="A124" s="14" t="s">
        <v>111</v>
      </c>
      <c r="B124" s="60">
        <f>VLOOKUP(A124,Pop!A304:B1248,2,FALSE)</f>
        <v>515</v>
      </c>
      <c r="C124" s="15" t="s">
        <v>17</v>
      </c>
      <c r="D124" s="16">
        <v>230</v>
      </c>
      <c r="E124" s="16" t="s">
        <v>17</v>
      </c>
      <c r="F124" s="16">
        <v>31</v>
      </c>
      <c r="G124" s="16" t="s">
        <v>21</v>
      </c>
      <c r="I124" s="16">
        <v>1000</v>
      </c>
      <c r="J124" s="16" t="s">
        <v>114</v>
      </c>
      <c r="K124" s="16">
        <v>65.5</v>
      </c>
      <c r="L124" s="16">
        <v>108</v>
      </c>
      <c r="N124" s="16">
        <v>45</v>
      </c>
      <c r="O124" s="16" t="s">
        <v>17</v>
      </c>
      <c r="P124" s="16">
        <v>31.5</v>
      </c>
      <c r="Q124" s="16" t="s">
        <v>21</v>
      </c>
      <c r="S124" s="16">
        <v>1000</v>
      </c>
      <c r="T124" s="16" t="s">
        <v>114</v>
      </c>
      <c r="U124" s="16" t="s">
        <v>115</v>
      </c>
      <c r="V124" s="16" t="s">
        <v>115</v>
      </c>
      <c r="X124" s="16" t="s">
        <v>59</v>
      </c>
      <c r="Z124" s="24">
        <v>229000</v>
      </c>
      <c r="AD124" s="17">
        <v>230</v>
      </c>
      <c r="AE124" s="17">
        <v>40</v>
      </c>
      <c r="AF124" s="17">
        <v>95</v>
      </c>
      <c r="AG124" s="17" t="s">
        <v>17</v>
      </c>
      <c r="AH124" s="17">
        <v>70</v>
      </c>
      <c r="AI124" s="17">
        <v>1000</v>
      </c>
      <c r="AJ124" s="17" t="s">
        <v>21</v>
      </c>
      <c r="AL124" s="17" t="s">
        <v>116</v>
      </c>
      <c r="AP124" s="17" t="s">
        <v>59</v>
      </c>
      <c r="AR124" s="25">
        <v>3335000</v>
      </c>
      <c r="AU124" s="17">
        <v>95</v>
      </c>
      <c r="AV124" s="17" t="s">
        <v>17</v>
      </c>
      <c r="AW124" s="17">
        <v>70</v>
      </c>
      <c r="AX124" s="17">
        <v>1000</v>
      </c>
      <c r="AY124" s="17" t="s">
        <v>21</v>
      </c>
      <c r="BA124" s="17" t="s">
        <v>116</v>
      </c>
      <c r="BJ124" s="18" t="s">
        <v>17</v>
      </c>
      <c r="BK124" s="18">
        <v>1</v>
      </c>
      <c r="BL124" s="18">
        <v>1</v>
      </c>
      <c r="BM124" s="18" t="s">
        <v>38</v>
      </c>
      <c r="BP124" s="18" t="s">
        <v>117</v>
      </c>
      <c r="BQ124" s="19" t="s">
        <v>20</v>
      </c>
      <c r="BS124" s="19" t="s">
        <v>20</v>
      </c>
    </row>
    <row r="125" spans="1:73" x14ac:dyDescent="0.25">
      <c r="A125" s="14" t="s">
        <v>456</v>
      </c>
      <c r="B125" s="60">
        <f>VLOOKUP(A125,Pop!A198:B1142,2,FALSE)</f>
        <v>516</v>
      </c>
      <c r="C125" s="15" t="s">
        <v>17</v>
      </c>
      <c r="D125" s="16">
        <v>228</v>
      </c>
      <c r="E125" s="16" t="s">
        <v>17</v>
      </c>
      <c r="F125" s="16">
        <v>13.5</v>
      </c>
      <c r="G125" s="16" t="s">
        <v>21</v>
      </c>
      <c r="I125" s="16">
        <v>2000</v>
      </c>
      <c r="J125" s="16">
        <v>3.375E-3</v>
      </c>
      <c r="K125" s="16">
        <v>24.75</v>
      </c>
      <c r="L125" s="16">
        <v>40.5</v>
      </c>
      <c r="N125" s="16">
        <v>13</v>
      </c>
      <c r="O125" s="16" t="s">
        <v>17</v>
      </c>
      <c r="P125" s="16">
        <v>13.5</v>
      </c>
      <c r="Q125" s="16" t="s">
        <v>21</v>
      </c>
      <c r="S125" s="16">
        <v>2000</v>
      </c>
      <c r="T125" s="16">
        <v>3.375E-3</v>
      </c>
      <c r="U125" s="16">
        <v>91.13</v>
      </c>
      <c r="V125" s="16">
        <v>681.75</v>
      </c>
      <c r="X125" s="16" t="s">
        <v>19</v>
      </c>
      <c r="AD125" s="17">
        <v>228</v>
      </c>
      <c r="AE125" s="17">
        <v>13</v>
      </c>
      <c r="AF125" s="17">
        <v>12.15</v>
      </c>
      <c r="AG125" s="17" t="s">
        <v>17</v>
      </c>
      <c r="AH125" s="17">
        <v>12.15</v>
      </c>
      <c r="AI125" s="17">
        <v>2000</v>
      </c>
      <c r="AJ125" s="17" t="s">
        <v>21</v>
      </c>
      <c r="AL125" s="17">
        <v>3.0374999999999998E-3</v>
      </c>
      <c r="AP125" s="17" t="s">
        <v>19</v>
      </c>
      <c r="AU125" s="17">
        <v>12.15</v>
      </c>
      <c r="AV125" s="17" t="s">
        <v>17</v>
      </c>
      <c r="AW125" s="17">
        <v>12.15</v>
      </c>
      <c r="AX125" s="17">
        <v>2000</v>
      </c>
      <c r="AY125" s="17" t="s">
        <v>21</v>
      </c>
      <c r="BE125" s="17" t="s">
        <v>19</v>
      </c>
      <c r="BJ125" s="18" t="s">
        <v>20</v>
      </c>
      <c r="BQ125" s="19" t="s">
        <v>20</v>
      </c>
      <c r="BS125" s="19" t="s">
        <v>20</v>
      </c>
    </row>
    <row r="126" spans="1:73" x14ac:dyDescent="0.25">
      <c r="A126" s="14" t="s">
        <v>2168</v>
      </c>
      <c r="B126" s="60">
        <f>VLOOKUP(A126,Pop!A196:B1140,2,FALSE)</f>
        <v>522</v>
      </c>
      <c r="C126" s="15" t="s">
        <v>17</v>
      </c>
      <c r="D126" s="16">
        <v>504</v>
      </c>
      <c r="E126" s="16" t="s">
        <v>17</v>
      </c>
      <c r="F126" s="16">
        <v>30</v>
      </c>
      <c r="G126" s="16" t="s">
        <v>21</v>
      </c>
      <c r="I126" s="16">
        <v>4000</v>
      </c>
      <c r="J126" s="16" t="s">
        <v>539</v>
      </c>
      <c r="K126" s="16" t="s">
        <v>540</v>
      </c>
      <c r="L126" s="16" t="s">
        <v>541</v>
      </c>
      <c r="M126" s="16" t="s">
        <v>542</v>
      </c>
      <c r="N126" s="16">
        <v>31</v>
      </c>
      <c r="O126" s="16" t="s">
        <v>20</v>
      </c>
      <c r="U126" s="27">
        <v>56.6</v>
      </c>
      <c r="V126" s="27">
        <v>328.3</v>
      </c>
      <c r="X126" s="16" t="s">
        <v>19</v>
      </c>
      <c r="AC126" s="16" t="s">
        <v>95</v>
      </c>
      <c r="AD126" s="31">
        <v>50</v>
      </c>
      <c r="AE126" s="31">
        <v>50</v>
      </c>
      <c r="AF126" s="31">
        <v>50</v>
      </c>
      <c r="AG126" s="17" t="s">
        <v>17</v>
      </c>
      <c r="AH126" s="31">
        <v>50</v>
      </c>
      <c r="AI126" s="17" t="s">
        <v>150</v>
      </c>
      <c r="AJ126" s="17" t="s">
        <v>38</v>
      </c>
      <c r="AK126" s="17" t="s">
        <v>62</v>
      </c>
      <c r="AL126" s="31">
        <v>50</v>
      </c>
      <c r="AM126" s="17" t="s">
        <v>543</v>
      </c>
      <c r="AN126" s="17" t="s">
        <v>543</v>
      </c>
      <c r="AP126" s="17" t="s">
        <v>147</v>
      </c>
      <c r="AS126" s="17" t="s">
        <v>544</v>
      </c>
      <c r="AU126" s="31">
        <v>50</v>
      </c>
      <c r="AV126" s="17" t="s">
        <v>17</v>
      </c>
      <c r="AW126" s="31">
        <v>50</v>
      </c>
      <c r="AX126" s="17" t="s">
        <v>150</v>
      </c>
      <c r="AY126" s="17" t="s">
        <v>21</v>
      </c>
      <c r="BA126" s="17" t="s">
        <v>545</v>
      </c>
      <c r="BJ126" s="18" t="s">
        <v>20</v>
      </c>
      <c r="BQ126" s="19" t="s">
        <v>20</v>
      </c>
      <c r="BS126" s="19" t="s">
        <v>20</v>
      </c>
    </row>
    <row r="127" spans="1:73" x14ac:dyDescent="0.25">
      <c r="A127" s="14" t="s">
        <v>2024</v>
      </c>
      <c r="B127" s="60">
        <f>VLOOKUP(A127,Pop!A269:B1213,2,FALSE)</f>
        <v>536</v>
      </c>
      <c r="C127" s="15" t="s">
        <v>17</v>
      </c>
      <c r="D127" s="16">
        <v>310</v>
      </c>
      <c r="E127" s="16" t="s">
        <v>17</v>
      </c>
      <c r="F127" s="16">
        <v>29</v>
      </c>
      <c r="G127" s="16" t="s">
        <v>21</v>
      </c>
      <c r="I127" s="16">
        <v>0</v>
      </c>
      <c r="J127" s="16">
        <v>5.2700000000000004E-3</v>
      </c>
      <c r="K127" s="16">
        <v>5535</v>
      </c>
      <c r="L127" s="16">
        <v>81.7</v>
      </c>
      <c r="N127" s="16">
        <v>30</v>
      </c>
      <c r="O127" s="16" t="s">
        <v>17</v>
      </c>
      <c r="P127" s="16">
        <v>29</v>
      </c>
      <c r="Q127" s="16" t="s">
        <v>21</v>
      </c>
      <c r="S127" s="16">
        <v>0</v>
      </c>
      <c r="T127" s="16">
        <v>5.2700000000000004E-3</v>
      </c>
      <c r="U127" s="16">
        <v>161</v>
      </c>
      <c r="V127" s="16">
        <v>1083</v>
      </c>
      <c r="X127" s="16" t="s">
        <v>59</v>
      </c>
      <c r="Z127" s="24">
        <v>800000</v>
      </c>
      <c r="AD127" s="17">
        <v>310</v>
      </c>
      <c r="AE127" s="17">
        <v>40</v>
      </c>
      <c r="AF127" s="17">
        <v>20.12</v>
      </c>
      <c r="AG127" s="17" t="s">
        <v>17</v>
      </c>
      <c r="AH127" s="17">
        <v>11</v>
      </c>
      <c r="AI127" s="17">
        <v>1000</v>
      </c>
      <c r="AJ127" s="17" t="s">
        <v>21</v>
      </c>
      <c r="AL127" s="17">
        <v>2.2000000000000001E-3</v>
      </c>
      <c r="AN127" s="17">
        <v>2.2000000000000002</v>
      </c>
      <c r="AP127" s="17" t="s">
        <v>59</v>
      </c>
      <c r="AR127" s="17" t="s">
        <v>2027</v>
      </c>
      <c r="AU127" s="17">
        <v>20</v>
      </c>
      <c r="AV127" s="17" t="s">
        <v>17</v>
      </c>
      <c r="AW127" s="17">
        <v>11</v>
      </c>
      <c r="AX127" s="17">
        <v>1000</v>
      </c>
      <c r="AY127" s="17" t="s">
        <v>21</v>
      </c>
      <c r="BA127" s="17">
        <v>2.2000000000000001E-3</v>
      </c>
      <c r="BC127" s="17">
        <v>2.2000000000000002</v>
      </c>
      <c r="BE127" s="17" t="s">
        <v>59</v>
      </c>
      <c r="BG127" s="17" t="s">
        <v>2028</v>
      </c>
      <c r="BJ127" s="18" t="s">
        <v>17</v>
      </c>
      <c r="BK127" s="18">
        <v>3</v>
      </c>
      <c r="BL127" s="18">
        <v>3</v>
      </c>
      <c r="BM127" s="18" t="s">
        <v>38</v>
      </c>
      <c r="BO127" s="18" t="s">
        <v>62</v>
      </c>
      <c r="BP127" s="18" t="s">
        <v>2029</v>
      </c>
      <c r="BQ127" s="19" t="s">
        <v>17</v>
      </c>
      <c r="BR127" s="19">
        <v>14.5</v>
      </c>
      <c r="BS127" s="19" t="s">
        <v>20</v>
      </c>
    </row>
    <row r="128" spans="1:73" x14ac:dyDescent="0.25">
      <c r="A128" s="14" t="s">
        <v>843</v>
      </c>
      <c r="B128" s="60">
        <f>VLOOKUP(A128,Pop!A154:B1098,2,FALSE)</f>
        <v>538</v>
      </c>
      <c r="C128" s="15" t="s">
        <v>17</v>
      </c>
      <c r="D128" s="16">
        <v>232</v>
      </c>
      <c r="E128" s="16" t="s">
        <v>17</v>
      </c>
      <c r="F128" s="27">
        <v>11.26</v>
      </c>
      <c r="G128" s="16" t="s">
        <v>21</v>
      </c>
      <c r="I128" s="16">
        <v>0</v>
      </c>
      <c r="J128" s="16" t="s">
        <v>846</v>
      </c>
      <c r="K128" s="16">
        <v>46.76</v>
      </c>
      <c r="L128" s="16">
        <v>82.26</v>
      </c>
      <c r="M128" s="16" t="s">
        <v>847</v>
      </c>
      <c r="N128" s="16">
        <v>20</v>
      </c>
      <c r="O128" s="16" t="s">
        <v>17</v>
      </c>
      <c r="P128" s="16">
        <v>11.26</v>
      </c>
      <c r="Q128" s="16" t="s">
        <v>21</v>
      </c>
      <c r="S128" s="16">
        <v>0</v>
      </c>
      <c r="T128" s="16" t="s">
        <v>848</v>
      </c>
      <c r="U128" s="16">
        <v>188.76</v>
      </c>
      <c r="V128" s="16">
        <v>1431.26</v>
      </c>
      <c r="W128" s="16" t="s">
        <v>849</v>
      </c>
      <c r="X128" s="16" t="s">
        <v>19</v>
      </c>
      <c r="AC128" s="16" t="s">
        <v>850</v>
      </c>
      <c r="AD128" s="17">
        <v>232</v>
      </c>
      <c r="AE128" s="17">
        <v>23</v>
      </c>
      <c r="AF128" s="22">
        <v>32</v>
      </c>
      <c r="AG128" s="17" t="s">
        <v>17</v>
      </c>
      <c r="AH128" s="17">
        <v>32</v>
      </c>
      <c r="AI128" s="17" t="s">
        <v>150</v>
      </c>
      <c r="AJ128" s="17" t="s">
        <v>38</v>
      </c>
      <c r="AK128" s="17" t="s">
        <v>350</v>
      </c>
      <c r="AP128" s="17" t="s">
        <v>197</v>
      </c>
      <c r="AR128" s="31">
        <v>201000</v>
      </c>
      <c r="AS128" s="17" t="s">
        <v>851</v>
      </c>
      <c r="AU128" s="22">
        <v>32</v>
      </c>
      <c r="AV128" s="17" t="s">
        <v>17</v>
      </c>
      <c r="AW128" s="17">
        <v>32</v>
      </c>
      <c r="AX128" s="17" t="s">
        <v>149</v>
      </c>
      <c r="BE128" s="17" t="s">
        <v>197</v>
      </c>
      <c r="BG128" s="25">
        <v>102000</v>
      </c>
      <c r="BH128" s="17" t="s">
        <v>852</v>
      </c>
      <c r="BJ128" s="18" t="s">
        <v>20</v>
      </c>
      <c r="BQ128" s="19" t="s">
        <v>20</v>
      </c>
      <c r="BS128" s="19" t="s">
        <v>20</v>
      </c>
      <c r="BU128" s="57" t="s">
        <v>853</v>
      </c>
    </row>
    <row r="129" spans="1:73" ht="45" x14ac:dyDescent="0.25">
      <c r="A129" s="14" t="s">
        <v>2226</v>
      </c>
      <c r="B129" s="60">
        <f>VLOOKUP(A129,Pop!A212:B1156,2,FALSE)</f>
        <v>542</v>
      </c>
      <c r="C129" s="15" t="s">
        <v>17</v>
      </c>
      <c r="D129" s="16">
        <v>221</v>
      </c>
      <c r="E129" s="16" t="s">
        <v>17</v>
      </c>
      <c r="F129" s="16">
        <v>26.15</v>
      </c>
      <c r="G129" s="16" t="s">
        <v>21</v>
      </c>
      <c r="I129" s="16">
        <v>2000</v>
      </c>
      <c r="J129" s="16" t="s">
        <v>170</v>
      </c>
      <c r="K129" s="16">
        <v>32.69</v>
      </c>
      <c r="L129" s="16">
        <v>43.59</v>
      </c>
      <c r="N129" s="16">
        <v>4</v>
      </c>
      <c r="O129" s="16" t="s">
        <v>17</v>
      </c>
      <c r="P129" s="16">
        <v>26.15</v>
      </c>
      <c r="Q129" s="16" t="s">
        <v>21</v>
      </c>
      <c r="S129" s="16">
        <v>2000</v>
      </c>
      <c r="T129" s="16" t="s">
        <v>170</v>
      </c>
      <c r="U129" s="16">
        <v>76.290000000000006</v>
      </c>
      <c r="V129" s="16">
        <v>457.79</v>
      </c>
      <c r="X129" s="16" t="s">
        <v>18</v>
      </c>
      <c r="Z129" s="24">
        <v>225000</v>
      </c>
      <c r="AB129" s="16" t="s">
        <v>171</v>
      </c>
      <c r="AC129" s="16" t="s">
        <v>172</v>
      </c>
      <c r="AD129" s="17">
        <v>214</v>
      </c>
      <c r="AE129" s="17">
        <v>4</v>
      </c>
      <c r="AF129" s="17">
        <v>26.45</v>
      </c>
      <c r="AG129" s="17" t="s">
        <v>17</v>
      </c>
      <c r="AH129" s="17">
        <v>22.89</v>
      </c>
      <c r="AI129" s="17">
        <v>2000</v>
      </c>
      <c r="AJ129" s="17" t="s">
        <v>21</v>
      </c>
      <c r="AL129" s="17" t="s">
        <v>173</v>
      </c>
      <c r="AN129" s="17" t="s">
        <v>174</v>
      </c>
      <c r="AP129" s="17" t="s">
        <v>175</v>
      </c>
      <c r="AT129" s="17" t="s">
        <v>171</v>
      </c>
      <c r="AU129" s="17">
        <v>54.45</v>
      </c>
      <c r="AV129" s="17" t="s">
        <v>17</v>
      </c>
      <c r="AW129" s="17">
        <v>41.54</v>
      </c>
      <c r="AX129" s="17">
        <v>2000</v>
      </c>
      <c r="AY129" s="17" t="s">
        <v>21</v>
      </c>
      <c r="BA129" s="17" t="s">
        <v>173</v>
      </c>
      <c r="BC129" s="17" t="s">
        <v>176</v>
      </c>
      <c r="BE129" s="17" t="s">
        <v>175</v>
      </c>
      <c r="BI129" s="17" t="s">
        <v>171</v>
      </c>
      <c r="BJ129" s="18" t="s">
        <v>17</v>
      </c>
      <c r="BK129" s="18">
        <v>3</v>
      </c>
      <c r="BL129" s="18">
        <v>3</v>
      </c>
      <c r="BM129" s="18" t="s">
        <v>38</v>
      </c>
      <c r="BP129" s="18" t="s">
        <v>177</v>
      </c>
      <c r="BQ129" s="19" t="s">
        <v>20</v>
      </c>
      <c r="BS129" s="19" t="s">
        <v>17</v>
      </c>
      <c r="BT129" s="54">
        <v>3.64</v>
      </c>
      <c r="BU129" s="57" t="s">
        <v>178</v>
      </c>
    </row>
    <row r="130" spans="1:73" x14ac:dyDescent="0.25">
      <c r="A130" s="14" t="s">
        <v>509</v>
      </c>
      <c r="B130" s="60">
        <f>VLOOKUP(A130,Pop!A306:B1250,2,FALSE)</f>
        <v>554</v>
      </c>
      <c r="C130" s="15" t="s">
        <v>17</v>
      </c>
      <c r="D130" s="16">
        <v>219</v>
      </c>
      <c r="E130" s="16" t="s">
        <v>17</v>
      </c>
      <c r="F130" s="16">
        <v>11.09</v>
      </c>
      <c r="G130" s="16" t="s">
        <v>21</v>
      </c>
      <c r="I130" s="16">
        <v>1000</v>
      </c>
      <c r="J130" s="16">
        <v>6.82</v>
      </c>
      <c r="K130" s="16">
        <v>38.369999999999997</v>
      </c>
      <c r="L130" s="16">
        <v>72.47</v>
      </c>
      <c r="N130" s="16">
        <v>37</v>
      </c>
      <c r="O130" s="16" t="s">
        <v>17</v>
      </c>
      <c r="P130" s="16">
        <v>11.09</v>
      </c>
      <c r="Q130" s="16" t="s">
        <v>21</v>
      </c>
      <c r="S130" s="16">
        <v>1000</v>
      </c>
      <c r="T130" s="16">
        <v>6.82</v>
      </c>
      <c r="U130" s="16">
        <v>174.77</v>
      </c>
      <c r="V130" s="16" t="s">
        <v>75</v>
      </c>
      <c r="X130" s="16" t="s">
        <v>19</v>
      </c>
      <c r="AD130" s="17">
        <v>218</v>
      </c>
      <c r="AE130" s="17">
        <v>31</v>
      </c>
      <c r="AF130" s="17">
        <v>48.67</v>
      </c>
      <c r="AG130" s="17" t="s">
        <v>17</v>
      </c>
      <c r="AH130" s="17">
        <v>48.67</v>
      </c>
      <c r="AI130" s="17">
        <v>1000</v>
      </c>
      <c r="AJ130" s="17" t="s">
        <v>21</v>
      </c>
      <c r="AL130" s="17">
        <v>4.76</v>
      </c>
      <c r="AM130" s="17">
        <v>48.67</v>
      </c>
      <c r="AN130" s="17">
        <v>4.76</v>
      </c>
      <c r="AP130" s="17" t="s">
        <v>59</v>
      </c>
      <c r="AR130" s="17" t="s">
        <v>512</v>
      </c>
      <c r="AU130" s="17">
        <v>48.67</v>
      </c>
      <c r="AV130" s="17" t="s">
        <v>17</v>
      </c>
      <c r="AW130" s="17">
        <v>48.67</v>
      </c>
      <c r="AX130" s="17">
        <v>1000</v>
      </c>
      <c r="AY130" s="17" t="s">
        <v>21</v>
      </c>
      <c r="BA130" s="17">
        <v>4.76</v>
      </c>
      <c r="BB130" s="17">
        <v>48.67</v>
      </c>
      <c r="BC130" s="17">
        <v>4.76</v>
      </c>
      <c r="BE130" s="17" t="s">
        <v>59</v>
      </c>
      <c r="BG130" s="17" t="s">
        <v>513</v>
      </c>
      <c r="BJ130" s="18" t="s">
        <v>17</v>
      </c>
      <c r="BK130" s="18">
        <v>219</v>
      </c>
      <c r="BL130" s="18">
        <v>33</v>
      </c>
      <c r="BM130" s="18" t="s">
        <v>21</v>
      </c>
      <c r="BP130" s="18" t="s">
        <v>514</v>
      </c>
      <c r="BQ130" s="19" t="s">
        <v>20</v>
      </c>
      <c r="BS130" s="19" t="s">
        <v>20</v>
      </c>
    </row>
    <row r="131" spans="1:73" x14ac:dyDescent="0.25">
      <c r="A131" s="14" t="s">
        <v>1814</v>
      </c>
      <c r="B131" s="60">
        <f>VLOOKUP(A131,Pop!A99:B1043,2,FALSE)</f>
        <v>556</v>
      </c>
      <c r="C131" s="15" t="s">
        <v>17</v>
      </c>
      <c r="D131" s="16">
        <v>203</v>
      </c>
      <c r="E131" s="16" t="s">
        <v>20</v>
      </c>
      <c r="K131" s="16">
        <v>45.31</v>
      </c>
      <c r="L131" s="16">
        <v>74.06</v>
      </c>
      <c r="M131" s="16" t="s">
        <v>1817</v>
      </c>
      <c r="N131" s="16">
        <v>8</v>
      </c>
      <c r="O131" s="16" t="s">
        <v>20</v>
      </c>
      <c r="U131" s="16">
        <v>160.31</v>
      </c>
      <c r="V131" s="16" t="s">
        <v>75</v>
      </c>
      <c r="W131" s="16" t="s">
        <v>1817</v>
      </c>
      <c r="X131" s="16" t="s">
        <v>19</v>
      </c>
      <c r="AD131" s="17">
        <v>208</v>
      </c>
      <c r="AE131" s="17">
        <v>7</v>
      </c>
      <c r="AF131" s="17">
        <v>28.5</v>
      </c>
      <c r="AG131" s="17" t="s">
        <v>20</v>
      </c>
      <c r="AN131" s="17">
        <v>22.75</v>
      </c>
      <c r="AO131" s="17" t="s">
        <v>1818</v>
      </c>
      <c r="AP131" s="17" t="s">
        <v>19</v>
      </c>
      <c r="AU131" s="17">
        <v>25.75</v>
      </c>
      <c r="AV131" s="17" t="s">
        <v>20</v>
      </c>
      <c r="BC131" s="17">
        <v>22.75</v>
      </c>
      <c r="BD131" s="17" t="s">
        <v>1819</v>
      </c>
      <c r="BE131" s="17" t="s">
        <v>19</v>
      </c>
      <c r="BJ131" s="18" t="s">
        <v>20</v>
      </c>
      <c r="BQ131" s="19" t="s">
        <v>20</v>
      </c>
      <c r="BS131" s="19" t="s">
        <v>20</v>
      </c>
    </row>
    <row r="132" spans="1:73" x14ac:dyDescent="0.25">
      <c r="A132" s="14" t="s">
        <v>2264</v>
      </c>
      <c r="B132" s="60">
        <f>VLOOKUP(A132,Pop!A68:B1012,2,FALSE)</f>
        <v>557</v>
      </c>
      <c r="C132" s="15" t="s">
        <v>17</v>
      </c>
      <c r="D132" s="16">
        <v>250</v>
      </c>
      <c r="E132" s="16" t="s">
        <v>17</v>
      </c>
      <c r="F132" s="16">
        <v>19.579999999999998</v>
      </c>
      <c r="G132" s="16" t="s">
        <v>21</v>
      </c>
      <c r="I132" s="16">
        <v>2000</v>
      </c>
      <c r="J132" s="16">
        <v>9.7899999999999991</v>
      </c>
      <c r="K132" s="16">
        <v>48.95</v>
      </c>
      <c r="L132" s="16">
        <v>97.9</v>
      </c>
      <c r="N132" s="16">
        <v>33</v>
      </c>
      <c r="O132" s="16" t="s">
        <v>17</v>
      </c>
      <c r="P132" s="16">
        <v>19.579999999999998</v>
      </c>
      <c r="Q132" s="16" t="s">
        <v>21</v>
      </c>
      <c r="S132" s="16">
        <v>2000</v>
      </c>
      <c r="T132" s="16">
        <v>9.7899999999999991</v>
      </c>
      <c r="U132" s="16">
        <v>244.75</v>
      </c>
      <c r="V132" s="16">
        <v>1958</v>
      </c>
      <c r="X132" s="16" t="s">
        <v>59</v>
      </c>
      <c r="AD132" s="17">
        <v>235</v>
      </c>
      <c r="AE132" s="17">
        <v>27</v>
      </c>
      <c r="AF132" s="17">
        <v>30.23</v>
      </c>
      <c r="AG132" s="17" t="s">
        <v>17</v>
      </c>
      <c r="AH132" s="17">
        <v>18.02</v>
      </c>
      <c r="AI132" s="17">
        <v>2000</v>
      </c>
      <c r="AJ132" s="17" t="s">
        <v>21</v>
      </c>
      <c r="AL132" s="17">
        <v>9.01</v>
      </c>
      <c r="AO132" s="17" t="s">
        <v>1973</v>
      </c>
      <c r="AP132" s="17" t="s">
        <v>59</v>
      </c>
      <c r="AU132" s="17">
        <v>49.39</v>
      </c>
      <c r="AV132" s="17" t="s">
        <v>17</v>
      </c>
      <c r="AW132" s="17">
        <v>18.02</v>
      </c>
      <c r="AX132" s="17">
        <v>2000</v>
      </c>
      <c r="AY132" s="17" t="s">
        <v>21</v>
      </c>
      <c r="BA132" s="17">
        <v>9.01</v>
      </c>
      <c r="BD132" s="17" t="s">
        <v>1974</v>
      </c>
      <c r="BE132" s="17" t="s">
        <v>59</v>
      </c>
      <c r="BJ132" s="18" t="s">
        <v>20</v>
      </c>
      <c r="BQ132" s="19" t="s">
        <v>20</v>
      </c>
    </row>
    <row r="133" spans="1:73" x14ac:dyDescent="0.25">
      <c r="A133" s="14" t="s">
        <v>1645</v>
      </c>
      <c r="B133" s="60">
        <f>VLOOKUP(A133,Pop!A11:B955,2,FALSE)</f>
        <v>565</v>
      </c>
      <c r="C133" s="15" t="s">
        <v>17</v>
      </c>
      <c r="D133" s="16">
        <v>275</v>
      </c>
      <c r="E133" s="16" t="s">
        <v>17</v>
      </c>
      <c r="F133" s="16">
        <v>15.5</v>
      </c>
      <c r="G133" s="16" t="s">
        <v>21</v>
      </c>
      <c r="I133" s="16">
        <v>1000</v>
      </c>
      <c r="J133" s="16">
        <v>5.7200000000000003E-3</v>
      </c>
      <c r="K133" s="16">
        <v>38.299999999999997</v>
      </c>
      <c r="L133" s="16">
        <v>66.98</v>
      </c>
      <c r="N133" s="16">
        <v>30</v>
      </c>
      <c r="O133" s="16" t="s">
        <v>17</v>
      </c>
      <c r="P133" s="16">
        <v>15.5</v>
      </c>
      <c r="Q133" s="16" t="s">
        <v>21</v>
      </c>
      <c r="S133" s="16">
        <v>1000</v>
      </c>
      <c r="T133" s="16">
        <v>5.7200000000000003E-3</v>
      </c>
      <c r="U133" s="16">
        <v>152.78</v>
      </c>
      <c r="V133" s="16">
        <v>1153.78</v>
      </c>
      <c r="X133" s="16" t="s">
        <v>19</v>
      </c>
      <c r="AD133" s="17">
        <v>264</v>
      </c>
      <c r="AE133" s="17">
        <v>28</v>
      </c>
      <c r="AG133" s="17" t="s">
        <v>20</v>
      </c>
      <c r="AM133" s="17">
        <v>65</v>
      </c>
      <c r="AP133" s="17" t="s">
        <v>19</v>
      </c>
      <c r="AV133" s="17" t="s">
        <v>20</v>
      </c>
      <c r="BB133" s="17">
        <v>65</v>
      </c>
      <c r="BE133" s="17" t="s">
        <v>19</v>
      </c>
      <c r="BJ133" s="18" t="s">
        <v>20</v>
      </c>
      <c r="BQ133" s="19" t="s">
        <v>20</v>
      </c>
      <c r="BS133" s="19" t="s">
        <v>20</v>
      </c>
    </row>
    <row r="134" spans="1:73" x14ac:dyDescent="0.25">
      <c r="A134" s="14" t="s">
        <v>2174</v>
      </c>
      <c r="B134" s="60">
        <f>VLOOKUP(A134,Pop!A4:B948,2,FALSE)</f>
        <v>567</v>
      </c>
      <c r="C134" s="15" t="s">
        <v>17</v>
      </c>
      <c r="D134" s="16">
        <v>228</v>
      </c>
      <c r="E134" s="16" t="s">
        <v>17</v>
      </c>
      <c r="F134" s="16">
        <v>37.1</v>
      </c>
      <c r="G134" s="16" t="s">
        <v>21</v>
      </c>
      <c r="I134" s="16">
        <v>2000</v>
      </c>
      <c r="J134" s="16" t="s">
        <v>699</v>
      </c>
      <c r="K134" s="16">
        <v>66.099999999999994</v>
      </c>
      <c r="L134" s="16">
        <v>95.1</v>
      </c>
      <c r="N134" s="16">
        <v>12</v>
      </c>
      <c r="O134" s="16" t="s">
        <v>17</v>
      </c>
      <c r="P134" s="16">
        <v>37.1</v>
      </c>
      <c r="Q134" s="16" t="s">
        <v>21</v>
      </c>
      <c r="S134" s="16">
        <v>2000</v>
      </c>
      <c r="T134" s="16" t="s">
        <v>700</v>
      </c>
      <c r="U134" s="16">
        <v>182.1</v>
      </c>
      <c r="V134" s="16" t="s">
        <v>75</v>
      </c>
      <c r="X134" s="16" t="s">
        <v>22</v>
      </c>
      <c r="Z134" s="24">
        <v>325000</v>
      </c>
      <c r="AC134" s="16" t="s">
        <v>701</v>
      </c>
      <c r="AD134" s="17">
        <v>226</v>
      </c>
      <c r="AE134" s="17">
        <v>12</v>
      </c>
      <c r="AF134" s="17">
        <v>16.84</v>
      </c>
      <c r="AG134" s="17" t="s">
        <v>17</v>
      </c>
      <c r="AH134" s="17">
        <v>15.24</v>
      </c>
      <c r="AI134" s="17" t="s">
        <v>702</v>
      </c>
      <c r="AJ134" s="17" t="s">
        <v>21</v>
      </c>
      <c r="AL134" s="17" t="s">
        <v>703</v>
      </c>
      <c r="AM134" s="17" t="s">
        <v>704</v>
      </c>
      <c r="AN134" s="17" t="s">
        <v>705</v>
      </c>
      <c r="AP134" s="17" t="s">
        <v>19</v>
      </c>
      <c r="AU134" s="17">
        <v>16.84</v>
      </c>
      <c r="AV134" s="17" t="s">
        <v>17</v>
      </c>
      <c r="AW134" s="17">
        <v>15.24</v>
      </c>
      <c r="AX134" s="17" t="s">
        <v>702</v>
      </c>
      <c r="AY134" s="17" t="s">
        <v>21</v>
      </c>
      <c r="BA134" s="17" t="s">
        <v>706</v>
      </c>
      <c r="BB134" s="17" t="s">
        <v>707</v>
      </c>
      <c r="BC134" s="17" t="s">
        <v>708</v>
      </c>
      <c r="BE134" s="17" t="s">
        <v>19</v>
      </c>
      <c r="BJ134" s="18" t="s">
        <v>20</v>
      </c>
      <c r="BQ134" s="19" t="s">
        <v>20</v>
      </c>
      <c r="BS134" s="19" t="s">
        <v>17</v>
      </c>
      <c r="BT134" s="54" t="s">
        <v>709</v>
      </c>
    </row>
    <row r="135" spans="1:73" x14ac:dyDescent="0.25">
      <c r="A135" s="14" t="s">
        <v>593</v>
      </c>
      <c r="B135" s="60">
        <f>VLOOKUP(A135,Pop!A62:B1006,2,FALSE)</f>
        <v>577</v>
      </c>
      <c r="C135" s="15" t="s">
        <v>17</v>
      </c>
      <c r="D135" s="16">
        <v>241</v>
      </c>
      <c r="E135" s="16" t="s">
        <v>17</v>
      </c>
      <c r="F135" s="16">
        <v>33</v>
      </c>
      <c r="G135" s="16" t="s">
        <v>21</v>
      </c>
      <c r="I135" s="16">
        <v>3000</v>
      </c>
      <c r="J135" s="16" t="s">
        <v>596</v>
      </c>
      <c r="K135" s="16">
        <v>37.5</v>
      </c>
      <c r="L135" s="16">
        <v>48.75</v>
      </c>
      <c r="N135" s="16">
        <v>34</v>
      </c>
      <c r="O135" s="16" t="s">
        <v>17</v>
      </c>
      <c r="P135" s="16">
        <v>33</v>
      </c>
      <c r="Q135" s="16" t="s">
        <v>21</v>
      </c>
      <c r="S135" s="16">
        <v>3000</v>
      </c>
      <c r="T135" s="16" t="s">
        <v>596</v>
      </c>
      <c r="U135" s="16">
        <v>82.5</v>
      </c>
      <c r="V135" s="16">
        <v>476.25</v>
      </c>
      <c r="X135" s="16" t="s">
        <v>22</v>
      </c>
      <c r="Z135" s="16">
        <v>423750.99</v>
      </c>
      <c r="AC135" s="16" t="s">
        <v>597</v>
      </c>
      <c r="AD135" s="17">
        <v>207</v>
      </c>
      <c r="AE135" s="17">
        <v>26</v>
      </c>
      <c r="AF135" s="17">
        <v>15</v>
      </c>
      <c r="AG135" s="17" t="s">
        <v>17</v>
      </c>
      <c r="AH135" s="17">
        <v>15</v>
      </c>
      <c r="AI135" s="17" t="s">
        <v>598</v>
      </c>
      <c r="AJ135" s="17" t="s">
        <v>38</v>
      </c>
      <c r="AK135" s="17" t="s">
        <v>62</v>
      </c>
      <c r="AL135" s="17" t="s">
        <v>95</v>
      </c>
      <c r="AO135" s="17" t="s">
        <v>62</v>
      </c>
      <c r="AP135" s="17" t="s">
        <v>19</v>
      </c>
      <c r="AU135" s="17">
        <v>15</v>
      </c>
      <c r="AV135" s="17" t="s">
        <v>20</v>
      </c>
      <c r="BD135" s="17" t="s">
        <v>62</v>
      </c>
      <c r="BE135" s="17" t="s">
        <v>19</v>
      </c>
      <c r="BJ135" s="18" t="s">
        <v>20</v>
      </c>
      <c r="BQ135" s="19" t="s">
        <v>20</v>
      </c>
      <c r="BS135" s="19" t="s">
        <v>20</v>
      </c>
      <c r="BU135" s="57" t="s">
        <v>599</v>
      </c>
    </row>
    <row r="136" spans="1:73" x14ac:dyDescent="0.25">
      <c r="A136" s="14" t="s">
        <v>1399</v>
      </c>
      <c r="B136" s="60">
        <f>VLOOKUP(A136,Pop!A134:B1078,2,FALSE)</f>
        <v>596</v>
      </c>
      <c r="C136" s="15" t="s">
        <v>17</v>
      </c>
      <c r="D136" s="16">
        <v>270</v>
      </c>
      <c r="E136" s="16" t="s">
        <v>17</v>
      </c>
      <c r="F136" s="27">
        <v>19.37</v>
      </c>
      <c r="G136" s="16" t="s">
        <v>21</v>
      </c>
      <c r="I136" s="16">
        <v>1500</v>
      </c>
      <c r="J136" s="27">
        <v>8.4</v>
      </c>
      <c r="K136" s="16">
        <v>48.47</v>
      </c>
      <c r="L136" s="16">
        <v>90.37</v>
      </c>
      <c r="N136" s="16">
        <v>1</v>
      </c>
      <c r="O136" s="16" t="s">
        <v>17</v>
      </c>
      <c r="P136" s="27">
        <v>19.37</v>
      </c>
      <c r="Q136" s="16" t="s">
        <v>21</v>
      </c>
      <c r="S136" s="16">
        <v>1500</v>
      </c>
      <c r="T136" s="16">
        <v>5.79</v>
      </c>
      <c r="U136" s="16">
        <v>216.97</v>
      </c>
      <c r="V136" s="16">
        <v>1090.52</v>
      </c>
      <c r="X136" s="16" t="s">
        <v>19</v>
      </c>
      <c r="AC136" s="16" t="s">
        <v>95</v>
      </c>
      <c r="AD136" s="17">
        <v>225</v>
      </c>
      <c r="AE136" s="17">
        <v>1</v>
      </c>
      <c r="AF136" s="17">
        <v>64.599999999999994</v>
      </c>
      <c r="AG136" s="17" t="s">
        <v>17</v>
      </c>
      <c r="AH136" s="17">
        <v>31.2</v>
      </c>
      <c r="AI136" s="17">
        <v>0</v>
      </c>
      <c r="AJ136" s="17" t="s">
        <v>21</v>
      </c>
      <c r="AL136" s="17">
        <v>6</v>
      </c>
      <c r="AM136" s="17">
        <v>19.37</v>
      </c>
      <c r="AN136" s="17">
        <v>8.4</v>
      </c>
      <c r="AP136" s="17" t="s">
        <v>19</v>
      </c>
      <c r="AU136" s="17">
        <v>64.599999999999994</v>
      </c>
      <c r="AV136" s="17" t="s">
        <v>17</v>
      </c>
      <c r="AW136" s="17">
        <v>31.2</v>
      </c>
      <c r="AX136" s="17">
        <v>0</v>
      </c>
      <c r="AY136" s="17" t="s">
        <v>21</v>
      </c>
      <c r="BA136" s="17">
        <v>6</v>
      </c>
      <c r="BB136" s="17">
        <v>19.37</v>
      </c>
      <c r="BC136" s="17">
        <v>8.4</v>
      </c>
      <c r="BE136" s="17" t="s">
        <v>19</v>
      </c>
      <c r="BJ136" s="18" t="s">
        <v>20</v>
      </c>
      <c r="BQ136" s="19" t="s">
        <v>20</v>
      </c>
      <c r="BS136" s="19" t="s">
        <v>20</v>
      </c>
    </row>
    <row r="137" spans="1:73" x14ac:dyDescent="0.25">
      <c r="A137" s="14" t="s">
        <v>2191</v>
      </c>
      <c r="B137" s="60">
        <f>VLOOKUP(A137,Pop!A121:B1065,2,FALSE)</f>
        <v>609</v>
      </c>
      <c r="C137" s="15" t="s">
        <v>17</v>
      </c>
      <c r="D137" s="16">
        <v>287</v>
      </c>
      <c r="E137" s="16" t="s">
        <v>17</v>
      </c>
      <c r="F137" s="16" t="s">
        <v>1338</v>
      </c>
      <c r="G137" s="16" t="s">
        <v>21</v>
      </c>
      <c r="I137" s="16">
        <v>1000</v>
      </c>
      <c r="J137" s="16">
        <v>5.7499999999999999E-3</v>
      </c>
      <c r="K137" s="16" t="s">
        <v>1339</v>
      </c>
      <c r="N137" s="16">
        <v>6</v>
      </c>
      <c r="O137" s="16" t="s">
        <v>17</v>
      </c>
      <c r="P137" s="16" t="s">
        <v>287</v>
      </c>
      <c r="Q137" s="16" t="s">
        <v>21</v>
      </c>
      <c r="S137" s="16">
        <v>1000</v>
      </c>
      <c r="T137" s="16" t="s">
        <v>1111</v>
      </c>
      <c r="X137" s="16" t="s">
        <v>42</v>
      </c>
      <c r="AB137" s="16" t="s">
        <v>1340</v>
      </c>
      <c r="AD137" s="17">
        <v>280</v>
      </c>
      <c r="AE137" s="17">
        <v>6</v>
      </c>
      <c r="AF137" s="17">
        <v>15</v>
      </c>
      <c r="AG137" s="17" t="s">
        <v>17</v>
      </c>
      <c r="AH137" s="17">
        <v>18</v>
      </c>
      <c r="AJ137" s="17" t="s">
        <v>38</v>
      </c>
      <c r="AK137" s="17" t="s">
        <v>1341</v>
      </c>
      <c r="AP137" s="17" t="s">
        <v>19</v>
      </c>
      <c r="AU137" s="17" t="s">
        <v>1111</v>
      </c>
      <c r="AV137" s="17" t="s">
        <v>17</v>
      </c>
      <c r="AW137" s="17">
        <v>18</v>
      </c>
      <c r="AY137" s="17" t="s">
        <v>38</v>
      </c>
      <c r="AZ137" s="17" t="s">
        <v>1341</v>
      </c>
      <c r="BE137" s="17" t="s">
        <v>42</v>
      </c>
      <c r="BI137" s="17" t="s">
        <v>1342</v>
      </c>
      <c r="BJ137" s="18" t="s">
        <v>20</v>
      </c>
      <c r="BQ137" s="19" t="s">
        <v>20</v>
      </c>
      <c r="BS137" s="19" t="s">
        <v>20</v>
      </c>
    </row>
    <row r="138" spans="1:73" x14ac:dyDescent="0.25">
      <c r="A138" s="14" t="s">
        <v>1860</v>
      </c>
      <c r="B138" s="60">
        <f>VLOOKUP(A138,Pop!A128:B1072,2,FALSE)</f>
        <v>622</v>
      </c>
      <c r="C138" s="15" t="s">
        <v>17</v>
      </c>
      <c r="D138" s="16">
        <v>248</v>
      </c>
      <c r="E138" s="16" t="s">
        <v>17</v>
      </c>
      <c r="F138" s="16">
        <v>10.45</v>
      </c>
      <c r="G138" s="16" t="s">
        <v>21</v>
      </c>
      <c r="I138" s="16">
        <v>1000</v>
      </c>
      <c r="J138" s="16" t="s">
        <v>1862</v>
      </c>
      <c r="K138" s="16">
        <v>28.53</v>
      </c>
      <c r="L138" s="16">
        <v>51.13</v>
      </c>
      <c r="N138" s="16">
        <v>28</v>
      </c>
      <c r="O138" s="16" t="s">
        <v>17</v>
      </c>
      <c r="P138" s="16">
        <v>10.45</v>
      </c>
      <c r="Q138" s="16" t="s">
        <v>21</v>
      </c>
      <c r="S138" s="16">
        <v>1000</v>
      </c>
      <c r="T138" s="16">
        <v>4.5199999999999996</v>
      </c>
      <c r="U138" s="16">
        <v>118.93</v>
      </c>
      <c r="V138" s="16" t="s">
        <v>95</v>
      </c>
      <c r="X138" s="16" t="s">
        <v>22</v>
      </c>
      <c r="Z138" s="16">
        <v>645000</v>
      </c>
      <c r="AD138" s="17">
        <v>270</v>
      </c>
      <c r="AE138" s="17">
        <v>28</v>
      </c>
      <c r="AF138" s="17">
        <v>8.7200000000000006</v>
      </c>
      <c r="AG138" s="17" t="s">
        <v>17</v>
      </c>
      <c r="AH138" s="17">
        <v>8.7200000000000006</v>
      </c>
      <c r="AI138" s="17">
        <v>1000</v>
      </c>
      <c r="AJ138" s="17" t="s">
        <v>21</v>
      </c>
      <c r="AL138" s="17">
        <v>6.31</v>
      </c>
      <c r="AN138" s="28">
        <v>1</v>
      </c>
      <c r="AP138" s="17" t="s">
        <v>22</v>
      </c>
      <c r="AR138" s="17">
        <v>2000000</v>
      </c>
      <c r="AU138" s="17">
        <v>8.7200000000000006</v>
      </c>
      <c r="AV138" s="17" t="s">
        <v>17</v>
      </c>
      <c r="AW138" s="17">
        <v>8.7200000000000006</v>
      </c>
      <c r="AX138" s="17">
        <v>1000</v>
      </c>
      <c r="AY138" s="17" t="s">
        <v>21</v>
      </c>
      <c r="BA138" s="17">
        <v>6.31</v>
      </c>
      <c r="BD138" s="17" t="s">
        <v>1863</v>
      </c>
      <c r="BE138" s="17" t="s">
        <v>22</v>
      </c>
      <c r="BG138" s="17">
        <v>2000000</v>
      </c>
      <c r="BJ138" s="18" t="s">
        <v>20</v>
      </c>
      <c r="BQ138" s="19" t="s">
        <v>20</v>
      </c>
      <c r="BS138" s="19" t="s">
        <v>17</v>
      </c>
      <c r="BT138" s="54" t="s">
        <v>1864</v>
      </c>
    </row>
    <row r="139" spans="1:73" x14ac:dyDescent="0.25">
      <c r="A139" s="14" t="s">
        <v>499</v>
      </c>
      <c r="B139" s="60">
        <f>VLOOKUP(A139,Pop!A3:B947,2,FALSE)</f>
        <v>638</v>
      </c>
      <c r="C139" s="15" t="s">
        <v>17</v>
      </c>
      <c r="D139" s="16">
        <v>273</v>
      </c>
      <c r="E139" s="16" t="s">
        <v>17</v>
      </c>
      <c r="F139" s="16">
        <v>9.5</v>
      </c>
      <c r="G139" s="16" t="s">
        <v>21</v>
      </c>
      <c r="I139" s="24">
        <v>1999</v>
      </c>
      <c r="J139" s="16">
        <v>5.5</v>
      </c>
      <c r="K139" s="16">
        <v>31.5</v>
      </c>
      <c r="L139" s="16">
        <v>59</v>
      </c>
      <c r="N139" s="16">
        <v>10</v>
      </c>
      <c r="O139" s="16" t="s">
        <v>17</v>
      </c>
      <c r="P139" s="16">
        <v>9.5</v>
      </c>
      <c r="Q139" s="16" t="s">
        <v>21</v>
      </c>
      <c r="S139" s="24">
        <v>1999</v>
      </c>
      <c r="T139" s="16">
        <v>5.5</v>
      </c>
      <c r="U139" s="16">
        <v>141.5</v>
      </c>
      <c r="V139" s="16" t="s">
        <v>115</v>
      </c>
      <c r="X139" s="16" t="s">
        <v>19</v>
      </c>
      <c r="AC139" s="16" t="s">
        <v>502</v>
      </c>
      <c r="AD139" s="17">
        <v>263</v>
      </c>
      <c r="AE139" s="17">
        <v>14</v>
      </c>
      <c r="AF139" s="17">
        <v>19.079999999999998</v>
      </c>
      <c r="AG139" s="17" t="s">
        <v>20</v>
      </c>
      <c r="AN139" s="17" t="s">
        <v>503</v>
      </c>
      <c r="AP139" s="17" t="s">
        <v>19</v>
      </c>
      <c r="AU139" s="17">
        <v>19.079999999999998</v>
      </c>
      <c r="AV139" s="17" t="s">
        <v>17</v>
      </c>
      <c r="AW139" s="17" t="s">
        <v>504</v>
      </c>
      <c r="AX139" s="25">
        <v>1999</v>
      </c>
      <c r="AY139" s="17" t="s">
        <v>21</v>
      </c>
      <c r="BA139" s="17">
        <v>4.24</v>
      </c>
      <c r="BB139" s="17">
        <v>20.85</v>
      </c>
      <c r="BC139" s="17">
        <v>9.5</v>
      </c>
      <c r="BE139" s="17" t="s">
        <v>19</v>
      </c>
      <c r="BJ139" s="18" t="s">
        <v>20</v>
      </c>
      <c r="BQ139" s="19" t="s">
        <v>20</v>
      </c>
      <c r="BS139" s="19" t="s">
        <v>20</v>
      </c>
    </row>
    <row r="140" spans="1:73" x14ac:dyDescent="0.25">
      <c r="A140" s="14" t="s">
        <v>2243</v>
      </c>
      <c r="B140" s="60">
        <f>VLOOKUP(A140,Pop!A295:B1239,2,FALSE)</f>
        <v>646</v>
      </c>
      <c r="C140" s="15" t="s">
        <v>17</v>
      </c>
      <c r="D140" s="16">
        <v>300</v>
      </c>
      <c r="E140" s="16" t="s">
        <v>17</v>
      </c>
      <c r="F140" s="16">
        <v>21.7</v>
      </c>
      <c r="G140" s="16" t="s">
        <v>21</v>
      </c>
      <c r="I140" s="16" t="s">
        <v>1386</v>
      </c>
      <c r="J140" s="16" t="s">
        <v>2938</v>
      </c>
      <c r="K140" s="16">
        <v>44.7</v>
      </c>
      <c r="L140" s="16">
        <v>75.45</v>
      </c>
      <c r="N140" s="16">
        <v>6</v>
      </c>
      <c r="O140" s="16" t="s">
        <v>17</v>
      </c>
      <c r="P140" s="16">
        <v>21.7</v>
      </c>
      <c r="Q140" s="16" t="s">
        <v>21</v>
      </c>
      <c r="S140" s="16" t="s">
        <v>1386</v>
      </c>
      <c r="T140" s="16">
        <v>6.15</v>
      </c>
      <c r="U140" s="16">
        <v>167.7</v>
      </c>
      <c r="V140" s="16" t="s">
        <v>95</v>
      </c>
      <c r="X140" s="16" t="s">
        <v>1388</v>
      </c>
      <c r="Z140" s="16">
        <v>127473</v>
      </c>
      <c r="AB140" s="16" t="s">
        <v>1389</v>
      </c>
      <c r="AD140" s="17">
        <v>280</v>
      </c>
      <c r="AE140" s="17">
        <v>0</v>
      </c>
      <c r="AF140" s="17">
        <v>24</v>
      </c>
      <c r="AG140" s="17" t="s">
        <v>17</v>
      </c>
      <c r="AH140" s="17">
        <v>18.5</v>
      </c>
      <c r="AI140" s="17" t="s">
        <v>778</v>
      </c>
      <c r="AJ140" s="17" t="s">
        <v>21</v>
      </c>
      <c r="AL140" s="17" t="s">
        <v>1390</v>
      </c>
      <c r="AN140" s="17">
        <v>21.7</v>
      </c>
      <c r="AP140" s="17" t="s">
        <v>42</v>
      </c>
      <c r="AT140" s="17" t="s">
        <v>1391</v>
      </c>
      <c r="AU140" s="17">
        <v>18.5</v>
      </c>
      <c r="AV140" s="17" t="s">
        <v>17</v>
      </c>
      <c r="AW140" s="17">
        <v>18.5</v>
      </c>
      <c r="AX140" s="17" t="s">
        <v>778</v>
      </c>
      <c r="AY140" s="17" t="s">
        <v>21</v>
      </c>
      <c r="BA140" s="17" t="s">
        <v>1392</v>
      </c>
      <c r="BJ140" s="18" t="s">
        <v>20</v>
      </c>
      <c r="BQ140" s="19" t="s">
        <v>20</v>
      </c>
      <c r="BS140" s="19" t="s">
        <v>17</v>
      </c>
      <c r="BT140" s="54" t="s">
        <v>1393</v>
      </c>
    </row>
    <row r="141" spans="1:73" x14ac:dyDescent="0.25">
      <c r="A141" s="14" t="s">
        <v>1967</v>
      </c>
      <c r="B141" s="60">
        <f>VLOOKUP(A141,Pop!A267:B1211,2,FALSE)</f>
        <v>649</v>
      </c>
      <c r="C141" s="15" t="s">
        <v>17</v>
      </c>
      <c r="D141" s="16">
        <v>320</v>
      </c>
      <c r="E141" s="16" t="s">
        <v>17</v>
      </c>
      <c r="F141" s="16">
        <v>11.67</v>
      </c>
      <c r="G141" s="16" t="s">
        <v>21</v>
      </c>
      <c r="I141" s="16">
        <v>1167</v>
      </c>
      <c r="J141" s="16">
        <v>4.1999999999999997E-3</v>
      </c>
      <c r="K141" s="16">
        <v>66.8</v>
      </c>
      <c r="L141" s="16">
        <v>87.8</v>
      </c>
      <c r="N141" s="16">
        <v>45</v>
      </c>
      <c r="O141" s="16" t="s">
        <v>17</v>
      </c>
      <c r="P141" s="16">
        <v>11.67</v>
      </c>
      <c r="Q141" s="16" t="s">
        <v>21</v>
      </c>
      <c r="S141" s="16">
        <v>1167</v>
      </c>
      <c r="T141" s="16">
        <v>4.1999999999999997E-3</v>
      </c>
      <c r="U141" s="16">
        <v>150.80000000000001</v>
      </c>
      <c r="V141" s="16">
        <v>876.15</v>
      </c>
      <c r="X141" s="16" t="s">
        <v>18</v>
      </c>
      <c r="Z141" s="16">
        <v>249458.68</v>
      </c>
      <c r="AB141" s="16" t="s">
        <v>1970</v>
      </c>
      <c r="AD141" s="17">
        <v>320</v>
      </c>
      <c r="AE141" s="17">
        <v>45</v>
      </c>
      <c r="AF141" s="17">
        <v>23.84</v>
      </c>
      <c r="AG141" s="17" t="s">
        <v>17</v>
      </c>
      <c r="AH141" s="17">
        <v>11.67</v>
      </c>
      <c r="AI141" s="17">
        <v>1167</v>
      </c>
      <c r="AJ141" s="17" t="s">
        <v>21</v>
      </c>
      <c r="AL141" s="17">
        <v>1.1999999999999999E-3</v>
      </c>
      <c r="AN141" s="17">
        <v>21.67</v>
      </c>
      <c r="AP141" s="17" t="s">
        <v>22</v>
      </c>
      <c r="AR141" s="17">
        <v>993680</v>
      </c>
      <c r="AU141" s="17">
        <v>27.28</v>
      </c>
      <c r="AV141" s="17" t="s">
        <v>17</v>
      </c>
      <c r="AW141" s="17">
        <v>11.67</v>
      </c>
      <c r="AX141" s="17">
        <v>1167</v>
      </c>
      <c r="AY141" s="17" t="s">
        <v>21</v>
      </c>
      <c r="BA141" s="17">
        <v>1.1999999999999999E-3</v>
      </c>
      <c r="BC141" s="17">
        <v>21.67</v>
      </c>
      <c r="BE141" s="17" t="s">
        <v>22</v>
      </c>
      <c r="BG141" s="17">
        <v>993680</v>
      </c>
      <c r="BJ141" s="18" t="s">
        <v>20</v>
      </c>
      <c r="BQ141" s="19" t="s">
        <v>20</v>
      </c>
      <c r="BS141" s="19" t="s">
        <v>20</v>
      </c>
    </row>
    <row r="142" spans="1:73" x14ac:dyDescent="0.25">
      <c r="A142" s="14" t="s">
        <v>1230</v>
      </c>
      <c r="B142" s="60">
        <f>VLOOKUP(A142,Pop!A44:B988,2,FALSE)</f>
        <v>658</v>
      </c>
      <c r="C142" s="15" t="s">
        <v>17</v>
      </c>
      <c r="D142" s="16">
        <v>269</v>
      </c>
      <c r="E142" s="16" t="s">
        <v>17</v>
      </c>
      <c r="F142" s="16">
        <v>12.5</v>
      </c>
      <c r="G142" s="16" t="s">
        <v>21</v>
      </c>
      <c r="I142" s="16">
        <v>1</v>
      </c>
      <c r="J142" s="16">
        <v>2.5</v>
      </c>
      <c r="K142" s="16">
        <v>22.5</v>
      </c>
      <c r="L142" s="16">
        <v>35</v>
      </c>
      <c r="M142" s="16" t="s">
        <v>1233</v>
      </c>
      <c r="N142" s="16">
        <v>19</v>
      </c>
      <c r="O142" s="16" t="s">
        <v>17</v>
      </c>
      <c r="P142" s="16">
        <v>12.5</v>
      </c>
      <c r="Q142" s="16" t="s">
        <v>21</v>
      </c>
      <c r="S142" s="16">
        <v>1</v>
      </c>
      <c r="T142" s="16">
        <v>2.5</v>
      </c>
      <c r="U142" s="16">
        <v>110</v>
      </c>
      <c r="V142" s="16">
        <v>622.5</v>
      </c>
      <c r="X142" s="16" t="s">
        <v>19</v>
      </c>
      <c r="AC142" s="16" t="s">
        <v>1234</v>
      </c>
      <c r="AD142" s="17">
        <v>261</v>
      </c>
      <c r="AE142" s="17">
        <v>17</v>
      </c>
      <c r="AF142" s="17">
        <v>61.65</v>
      </c>
      <c r="AG142" s="17" t="s">
        <v>17</v>
      </c>
      <c r="AH142" s="17">
        <v>42.5</v>
      </c>
      <c r="AI142" s="17">
        <v>0</v>
      </c>
      <c r="AJ142" s="17" t="s">
        <v>21</v>
      </c>
      <c r="AL142" s="17">
        <v>5</v>
      </c>
      <c r="AM142" s="17">
        <v>100</v>
      </c>
      <c r="AN142" s="17">
        <v>47.5</v>
      </c>
      <c r="AP142" s="17" t="s">
        <v>22</v>
      </c>
      <c r="AR142" s="17" t="s">
        <v>1235</v>
      </c>
      <c r="AU142" s="17">
        <v>88.99</v>
      </c>
      <c r="AV142" s="17" t="s">
        <v>17</v>
      </c>
      <c r="AW142" s="17">
        <v>42.5</v>
      </c>
      <c r="AX142" s="17">
        <v>0</v>
      </c>
      <c r="AY142" s="17" t="s">
        <v>21</v>
      </c>
      <c r="BA142" s="17">
        <v>5</v>
      </c>
      <c r="BB142" s="17">
        <v>100</v>
      </c>
      <c r="BC142" s="17">
        <v>47.5</v>
      </c>
      <c r="BE142" s="17" t="s">
        <v>22</v>
      </c>
      <c r="BG142" s="17" t="s">
        <v>1235</v>
      </c>
      <c r="BJ142" s="18" t="s">
        <v>20</v>
      </c>
      <c r="BQ142" s="19" t="s">
        <v>20</v>
      </c>
      <c r="BS142" s="19" t="s">
        <v>20</v>
      </c>
    </row>
    <row r="143" spans="1:73" ht="30" x14ac:dyDescent="0.25">
      <c r="A143" s="14" t="s">
        <v>65</v>
      </c>
      <c r="B143" s="60">
        <f>VLOOKUP(A143,Pop!A71:B1015,2,FALSE)</f>
        <v>662</v>
      </c>
      <c r="C143" s="15" t="s">
        <v>17</v>
      </c>
      <c r="D143" s="16">
        <v>310</v>
      </c>
      <c r="E143" s="16" t="s">
        <v>17</v>
      </c>
      <c r="F143" s="16">
        <v>30</v>
      </c>
      <c r="G143" s="16" t="s">
        <v>21</v>
      </c>
      <c r="I143" s="16">
        <v>3000</v>
      </c>
      <c r="J143" s="16">
        <v>7.5</v>
      </c>
      <c r="K143" s="16">
        <v>45</v>
      </c>
      <c r="L143" s="16">
        <v>82.5</v>
      </c>
      <c r="N143" s="16">
        <v>45</v>
      </c>
      <c r="O143" s="16" t="s">
        <v>17</v>
      </c>
      <c r="P143" s="16">
        <v>30</v>
      </c>
      <c r="Q143" s="16" t="s">
        <v>21</v>
      </c>
      <c r="S143" s="16">
        <v>3000</v>
      </c>
      <c r="T143" s="16">
        <v>7.5</v>
      </c>
      <c r="U143" s="16">
        <v>195</v>
      </c>
      <c r="V143" s="16">
        <v>1507.5</v>
      </c>
      <c r="X143" s="16" t="s">
        <v>18</v>
      </c>
      <c r="Z143" s="26">
        <v>615000</v>
      </c>
      <c r="AB143" s="16" t="s">
        <v>68</v>
      </c>
      <c r="AD143" s="17">
        <v>300</v>
      </c>
      <c r="AE143" s="17">
        <v>30</v>
      </c>
      <c r="AF143" s="17">
        <v>13.5</v>
      </c>
      <c r="AG143" s="17" t="s">
        <v>20</v>
      </c>
      <c r="AM143" s="17">
        <v>13.5</v>
      </c>
      <c r="AO143" s="17" t="s">
        <v>69</v>
      </c>
      <c r="AP143" s="17" t="s">
        <v>22</v>
      </c>
      <c r="AR143" s="32">
        <v>209000</v>
      </c>
      <c r="AU143" s="17">
        <v>13.5</v>
      </c>
      <c r="AV143" s="17" t="s">
        <v>20</v>
      </c>
      <c r="BB143" s="17">
        <v>13.5</v>
      </c>
      <c r="BD143" s="17" t="s">
        <v>70</v>
      </c>
      <c r="BE143" s="17" t="s">
        <v>22</v>
      </c>
      <c r="BG143" s="25">
        <v>209000</v>
      </c>
      <c r="BJ143" s="18" t="s">
        <v>20</v>
      </c>
      <c r="BQ143" s="19" t="s">
        <v>17</v>
      </c>
      <c r="BR143" s="19">
        <v>16.5</v>
      </c>
      <c r="BS143" s="19" t="s">
        <v>20</v>
      </c>
      <c r="BU143" s="57" t="s">
        <v>71</v>
      </c>
    </row>
    <row r="144" spans="1:73" x14ac:dyDescent="0.25">
      <c r="A144" s="14" t="s">
        <v>1727</v>
      </c>
      <c r="B144" s="60">
        <f>VLOOKUP(A144,Pop!A81:B1025,2,FALSE)</f>
        <v>664</v>
      </c>
      <c r="C144" s="15" t="s">
        <v>17</v>
      </c>
      <c r="D144" s="16">
        <v>350</v>
      </c>
      <c r="E144" s="16" t="s">
        <v>17</v>
      </c>
      <c r="F144" s="16">
        <v>19</v>
      </c>
      <c r="G144" s="16" t="s">
        <v>21</v>
      </c>
      <c r="I144" s="16">
        <v>2000</v>
      </c>
      <c r="J144" s="16">
        <v>8.5</v>
      </c>
      <c r="K144" s="16">
        <v>42.5</v>
      </c>
      <c r="L144" s="16">
        <v>85</v>
      </c>
      <c r="N144" s="16">
        <v>20</v>
      </c>
      <c r="O144" s="16" t="s">
        <v>17</v>
      </c>
      <c r="P144" s="16">
        <v>19</v>
      </c>
      <c r="Q144" s="16" t="s">
        <v>21</v>
      </c>
      <c r="S144" s="16">
        <v>2000</v>
      </c>
      <c r="T144" s="16">
        <v>8.5</v>
      </c>
      <c r="U144" s="16">
        <v>212.5</v>
      </c>
      <c r="V144" s="16">
        <v>1700</v>
      </c>
      <c r="X144" s="16" t="s">
        <v>19</v>
      </c>
      <c r="AD144" s="17">
        <v>350</v>
      </c>
      <c r="AE144" s="17">
        <v>20</v>
      </c>
      <c r="AF144" s="17">
        <v>15.5</v>
      </c>
      <c r="AG144" s="17" t="s">
        <v>17</v>
      </c>
      <c r="AH144" s="17">
        <v>12.5</v>
      </c>
      <c r="AI144" s="17">
        <v>2000</v>
      </c>
      <c r="AJ144" s="17" t="s">
        <v>21</v>
      </c>
      <c r="AL144" s="17">
        <v>1.5</v>
      </c>
      <c r="AP144" s="17" t="s">
        <v>19</v>
      </c>
      <c r="AU144" s="17">
        <v>15.5</v>
      </c>
      <c r="AV144" s="17" t="s">
        <v>17</v>
      </c>
      <c r="AW144" s="17">
        <v>12.5</v>
      </c>
      <c r="AX144" s="17">
        <v>2000</v>
      </c>
      <c r="AY144" s="17" t="s">
        <v>21</v>
      </c>
      <c r="BE144" s="17" t="s">
        <v>19</v>
      </c>
      <c r="BJ144" s="18" t="s">
        <v>20</v>
      </c>
      <c r="BQ144" s="19" t="s">
        <v>20</v>
      </c>
      <c r="BS144" s="19" t="s">
        <v>17</v>
      </c>
      <c r="BT144" s="54" t="s">
        <v>1730</v>
      </c>
    </row>
    <row r="145" spans="1:73" x14ac:dyDescent="0.25">
      <c r="A145" s="14" t="s">
        <v>218</v>
      </c>
      <c r="B145" s="60">
        <f>VLOOKUP(A145,Pop!A187:B1131,2,FALSE)</f>
        <v>665</v>
      </c>
      <c r="C145" s="15" t="s">
        <v>17</v>
      </c>
      <c r="D145" s="16">
        <v>309</v>
      </c>
      <c r="E145" s="16" t="s">
        <v>17</v>
      </c>
      <c r="F145" s="27">
        <v>34.299999999999997</v>
      </c>
      <c r="G145" s="16" t="s">
        <v>21</v>
      </c>
      <c r="I145" s="16">
        <v>4000</v>
      </c>
      <c r="J145" s="16" t="s">
        <v>221</v>
      </c>
      <c r="K145" s="16">
        <v>40.18</v>
      </c>
      <c r="L145" s="16">
        <v>69.58</v>
      </c>
      <c r="N145" s="16">
        <v>27</v>
      </c>
      <c r="O145" s="16" t="s">
        <v>17</v>
      </c>
      <c r="P145" s="16">
        <v>34.299999999999997</v>
      </c>
      <c r="Q145" s="16" t="s">
        <v>21</v>
      </c>
      <c r="S145" s="16">
        <v>4000</v>
      </c>
      <c r="T145" s="16" t="s">
        <v>222</v>
      </c>
      <c r="U145" s="16">
        <v>181.3</v>
      </c>
      <c r="V145" s="16">
        <v>1210.3</v>
      </c>
      <c r="X145" s="16" t="s">
        <v>19</v>
      </c>
      <c r="AC145" s="16" t="s">
        <v>75</v>
      </c>
      <c r="AD145" s="17">
        <v>298</v>
      </c>
      <c r="AE145" s="17">
        <v>39</v>
      </c>
      <c r="AF145" s="17">
        <v>27.5</v>
      </c>
      <c r="AG145" s="17" t="s">
        <v>17</v>
      </c>
      <c r="AH145" s="17">
        <v>27.5</v>
      </c>
      <c r="AI145" s="17">
        <v>4000</v>
      </c>
      <c r="AJ145" s="17" t="s">
        <v>21</v>
      </c>
      <c r="AL145" s="17" t="s">
        <v>223</v>
      </c>
      <c r="AN145" s="17" t="s">
        <v>224</v>
      </c>
      <c r="AP145" s="17" t="s">
        <v>19</v>
      </c>
      <c r="AV145" s="17" t="s">
        <v>17</v>
      </c>
      <c r="AW145" s="17">
        <v>27.5</v>
      </c>
      <c r="AX145" s="17">
        <v>4000</v>
      </c>
      <c r="AY145" s="17" t="s">
        <v>21</v>
      </c>
      <c r="BA145" s="17" t="s">
        <v>223</v>
      </c>
      <c r="BC145" s="17" t="s">
        <v>225</v>
      </c>
      <c r="BE145" s="17" t="s">
        <v>19</v>
      </c>
      <c r="BJ145" s="18" t="s">
        <v>20</v>
      </c>
      <c r="BQ145" s="19" t="s">
        <v>20</v>
      </c>
      <c r="BS145" s="19" t="s">
        <v>20</v>
      </c>
    </row>
    <row r="146" spans="1:73" x14ac:dyDescent="0.25">
      <c r="A146" s="14" t="s">
        <v>2171</v>
      </c>
      <c r="B146" s="60">
        <f>VLOOKUP(A146,Pop!A85:B1029,2,FALSE)</f>
        <v>672</v>
      </c>
      <c r="C146" s="15" t="s">
        <v>17</v>
      </c>
      <c r="D146" s="16">
        <v>349</v>
      </c>
      <c r="E146" s="16" t="s">
        <v>17</v>
      </c>
      <c r="F146" s="16">
        <v>16.25</v>
      </c>
      <c r="G146" s="16" t="s">
        <v>21</v>
      </c>
      <c r="I146" s="16">
        <v>0</v>
      </c>
      <c r="J146" s="16" t="s">
        <v>578</v>
      </c>
      <c r="K146" s="16">
        <v>62.8</v>
      </c>
      <c r="L146" s="16">
        <v>109.35</v>
      </c>
      <c r="N146" s="16">
        <v>24</v>
      </c>
      <c r="O146" s="16" t="s">
        <v>17</v>
      </c>
      <c r="P146" s="16">
        <v>16.25</v>
      </c>
      <c r="Q146" s="16" t="s">
        <v>21</v>
      </c>
      <c r="S146" s="16">
        <v>0</v>
      </c>
      <c r="T146" s="16">
        <v>9.3100000000000006E-3</v>
      </c>
      <c r="U146" s="16">
        <v>249</v>
      </c>
      <c r="V146" s="16">
        <v>1878.25</v>
      </c>
      <c r="X146" s="16" t="s">
        <v>19</v>
      </c>
      <c r="AD146" s="17">
        <v>24</v>
      </c>
      <c r="AE146" s="17">
        <v>186</v>
      </c>
      <c r="AF146" s="17">
        <v>24</v>
      </c>
      <c r="AG146" s="17" t="s">
        <v>20</v>
      </c>
      <c r="AP146" s="17" t="s">
        <v>19</v>
      </c>
      <c r="AU146" s="17">
        <v>186</v>
      </c>
      <c r="AV146" s="17" t="s">
        <v>20</v>
      </c>
      <c r="BE146" s="17" t="s">
        <v>19</v>
      </c>
      <c r="BJ146" s="18" t="s">
        <v>20</v>
      </c>
      <c r="BQ146" s="19" t="s">
        <v>20</v>
      </c>
      <c r="BS146" s="19" t="s">
        <v>20</v>
      </c>
    </row>
    <row r="147" spans="1:73" x14ac:dyDescent="0.25">
      <c r="A147" s="14" t="s">
        <v>1195</v>
      </c>
      <c r="B147" s="60">
        <f>VLOOKUP(A147,Pop!A72:B1016,2,FALSE)</f>
        <v>683</v>
      </c>
      <c r="C147" s="15" t="s">
        <v>17</v>
      </c>
      <c r="D147" s="16">
        <v>800</v>
      </c>
      <c r="E147" s="16" t="s">
        <v>17</v>
      </c>
      <c r="F147" s="16">
        <v>20.350000000000001</v>
      </c>
      <c r="G147" s="16" t="s">
        <v>21</v>
      </c>
      <c r="I147" s="16">
        <v>3000</v>
      </c>
      <c r="J147" s="16" t="s">
        <v>1198</v>
      </c>
      <c r="K147" s="16">
        <v>27.05</v>
      </c>
      <c r="L147" s="16">
        <v>43.8</v>
      </c>
      <c r="N147" s="16">
        <v>10</v>
      </c>
      <c r="O147" s="16" t="s">
        <v>20</v>
      </c>
      <c r="U147" s="16">
        <v>94.05</v>
      </c>
      <c r="V147" s="16">
        <v>680.3</v>
      </c>
      <c r="X147" s="16" t="s">
        <v>19</v>
      </c>
      <c r="AD147" s="17">
        <v>800</v>
      </c>
      <c r="AE147" s="17">
        <v>10</v>
      </c>
      <c r="AF147" s="17">
        <v>31.52</v>
      </c>
      <c r="AG147" s="17" t="s">
        <v>17</v>
      </c>
      <c r="AH147" s="17" t="s">
        <v>1199</v>
      </c>
      <c r="AI147" s="17">
        <v>3000</v>
      </c>
      <c r="AJ147" s="17" t="s">
        <v>21</v>
      </c>
      <c r="AL147" s="17">
        <v>3.61</v>
      </c>
      <c r="AN147" s="17" t="s">
        <v>1200</v>
      </c>
      <c r="AP147" s="17" t="s">
        <v>175</v>
      </c>
      <c r="AT147" s="17" t="s">
        <v>1201</v>
      </c>
      <c r="AU147" s="17">
        <v>150</v>
      </c>
      <c r="AV147" s="17" t="s">
        <v>17</v>
      </c>
      <c r="AW147" s="17" t="s">
        <v>1202</v>
      </c>
      <c r="AX147" s="17">
        <v>3000</v>
      </c>
      <c r="AY147" s="17" t="s">
        <v>21</v>
      </c>
      <c r="BA147" s="17">
        <v>10.3</v>
      </c>
      <c r="BC147" s="17">
        <v>10.3</v>
      </c>
      <c r="BE147" s="17" t="s">
        <v>175</v>
      </c>
      <c r="BI147" s="17" t="s">
        <v>1203</v>
      </c>
      <c r="BJ147" s="18" t="s">
        <v>17</v>
      </c>
      <c r="BK147" s="18">
        <v>2</v>
      </c>
      <c r="BL147" s="18">
        <v>4</v>
      </c>
      <c r="BM147" s="18" t="s">
        <v>38</v>
      </c>
      <c r="BO147" s="18" t="s">
        <v>1204</v>
      </c>
      <c r="BP147" s="18" t="s">
        <v>1205</v>
      </c>
      <c r="BQ147" s="19" t="s">
        <v>20</v>
      </c>
      <c r="BS147" s="19" t="s">
        <v>17</v>
      </c>
      <c r="BT147" s="54">
        <v>2.88</v>
      </c>
    </row>
    <row r="148" spans="1:73" x14ac:dyDescent="0.25">
      <c r="A148" s="14" t="s">
        <v>983</v>
      </c>
      <c r="B148" s="60">
        <f>VLOOKUP(A148,Pop!A260:B1204,2,FALSE)</f>
        <v>689</v>
      </c>
      <c r="C148" s="15" t="s">
        <v>17</v>
      </c>
      <c r="D148" s="16">
        <v>294</v>
      </c>
      <c r="E148" s="16" t="s">
        <v>17</v>
      </c>
      <c r="F148" s="27">
        <v>30</v>
      </c>
      <c r="G148" s="16" t="s">
        <v>21</v>
      </c>
      <c r="I148" s="24">
        <v>2000</v>
      </c>
      <c r="J148" s="16" t="s">
        <v>986</v>
      </c>
      <c r="K148" s="27">
        <v>63</v>
      </c>
      <c r="L148" s="27">
        <v>118</v>
      </c>
      <c r="N148" s="16" t="s">
        <v>987</v>
      </c>
      <c r="O148" s="16" t="s">
        <v>17</v>
      </c>
      <c r="P148" s="27">
        <v>30</v>
      </c>
      <c r="Q148" s="16" t="s">
        <v>21</v>
      </c>
      <c r="S148" s="24">
        <v>2000</v>
      </c>
      <c r="T148" s="27">
        <v>11</v>
      </c>
      <c r="U148" s="27">
        <v>283</v>
      </c>
      <c r="V148" s="27">
        <v>2208</v>
      </c>
      <c r="X148" s="16" t="s">
        <v>59</v>
      </c>
      <c r="Z148" s="27">
        <v>1265000</v>
      </c>
      <c r="AD148" s="17">
        <v>278</v>
      </c>
      <c r="AE148" s="17" t="s">
        <v>988</v>
      </c>
      <c r="AF148" s="22">
        <v>34.659999999999997</v>
      </c>
      <c r="AG148" s="17" t="s">
        <v>17</v>
      </c>
      <c r="AH148" s="22">
        <v>18</v>
      </c>
      <c r="AI148" s="17" t="s">
        <v>989</v>
      </c>
      <c r="AJ148" s="17" t="s">
        <v>21</v>
      </c>
      <c r="AM148" s="28">
        <v>0.6</v>
      </c>
      <c r="AN148" s="28">
        <v>0.6</v>
      </c>
      <c r="AP148" s="17" t="s">
        <v>19</v>
      </c>
      <c r="AU148" s="22">
        <v>34.46</v>
      </c>
      <c r="AV148" s="17" t="s">
        <v>17</v>
      </c>
      <c r="AW148" s="22">
        <v>18</v>
      </c>
      <c r="AX148" s="25">
        <v>2000</v>
      </c>
      <c r="AY148" s="17" t="s">
        <v>21</v>
      </c>
      <c r="BA148" s="17" t="s">
        <v>990</v>
      </c>
      <c r="BB148" s="28">
        <v>0.6</v>
      </c>
      <c r="BC148" s="28">
        <v>0.6</v>
      </c>
      <c r="BE148" s="17" t="s">
        <v>19</v>
      </c>
      <c r="BJ148" s="18" t="s">
        <v>20</v>
      </c>
      <c r="BQ148" s="19" t="s">
        <v>20</v>
      </c>
      <c r="BS148" s="19" t="s">
        <v>17</v>
      </c>
      <c r="BT148" s="54" t="s">
        <v>991</v>
      </c>
    </row>
    <row r="149" spans="1:73" x14ac:dyDescent="0.25">
      <c r="A149" s="14" t="s">
        <v>1061</v>
      </c>
      <c r="B149" s="60">
        <f>VLOOKUP(A149,Pop!A208:B1152,2,FALSE)</f>
        <v>698</v>
      </c>
      <c r="C149" s="15" t="s">
        <v>17</v>
      </c>
      <c r="D149" s="16">
        <v>300</v>
      </c>
      <c r="E149" s="16" t="s">
        <v>17</v>
      </c>
      <c r="F149" s="16">
        <v>9.77</v>
      </c>
      <c r="G149" s="16" t="s">
        <v>21</v>
      </c>
      <c r="I149" s="16">
        <v>1000</v>
      </c>
      <c r="J149" s="16">
        <v>6.97</v>
      </c>
      <c r="K149" s="16">
        <v>37.67</v>
      </c>
      <c r="L149" s="16">
        <v>72.5</v>
      </c>
      <c r="N149" s="16">
        <v>20</v>
      </c>
      <c r="O149" s="16" t="s">
        <v>17</v>
      </c>
      <c r="P149" s="16">
        <v>9.77</v>
      </c>
      <c r="Q149" s="16" t="s">
        <v>21</v>
      </c>
      <c r="S149" s="16">
        <v>1000</v>
      </c>
      <c r="T149" s="16">
        <v>6.97</v>
      </c>
      <c r="U149" s="16">
        <v>177.05</v>
      </c>
      <c r="V149" s="16">
        <v>1396.8</v>
      </c>
      <c r="X149" s="16" t="s">
        <v>59</v>
      </c>
      <c r="Z149" s="24">
        <v>2000000</v>
      </c>
      <c r="AD149" s="17">
        <v>275</v>
      </c>
      <c r="AE149" s="17">
        <v>25</v>
      </c>
      <c r="AF149" s="17">
        <v>38</v>
      </c>
      <c r="AG149" s="17" t="s">
        <v>17</v>
      </c>
      <c r="AH149" s="17">
        <v>30.77</v>
      </c>
      <c r="AI149" s="17">
        <v>1000</v>
      </c>
      <c r="AJ149" s="17" t="s">
        <v>21</v>
      </c>
      <c r="AL149" s="17">
        <v>6.97</v>
      </c>
      <c r="AM149" s="17">
        <v>100</v>
      </c>
      <c r="AP149" s="17" t="s">
        <v>59</v>
      </c>
      <c r="AR149" s="25">
        <v>2000000</v>
      </c>
      <c r="AU149" s="17">
        <v>40</v>
      </c>
      <c r="AV149" s="17" t="s">
        <v>17</v>
      </c>
      <c r="AW149" s="17">
        <v>30.77</v>
      </c>
      <c r="AX149" s="17">
        <v>1000</v>
      </c>
      <c r="AY149" s="17" t="s">
        <v>21</v>
      </c>
      <c r="BA149" s="17">
        <v>6.97</v>
      </c>
      <c r="BB149" s="17">
        <v>100</v>
      </c>
      <c r="BE149" s="17" t="s">
        <v>59</v>
      </c>
      <c r="BG149" s="25">
        <v>2000000</v>
      </c>
      <c r="BJ149" s="18" t="s">
        <v>17</v>
      </c>
      <c r="BK149" s="18">
        <v>275</v>
      </c>
      <c r="BL149" s="18">
        <v>25</v>
      </c>
      <c r="BM149" s="18" t="s">
        <v>38</v>
      </c>
      <c r="BO149" s="18" t="s">
        <v>62</v>
      </c>
      <c r="BP149" s="18" t="s">
        <v>1064</v>
      </c>
      <c r="BQ149" s="19" t="s">
        <v>20</v>
      </c>
      <c r="BS149" s="19" t="s">
        <v>20</v>
      </c>
    </row>
    <row r="150" spans="1:73" x14ac:dyDescent="0.25">
      <c r="A150" s="14" t="s">
        <v>1349</v>
      </c>
      <c r="B150" s="60">
        <f>VLOOKUP(A150,Pop!A243:B1187,2,FALSE)</f>
        <v>737</v>
      </c>
      <c r="C150" s="15" t="s">
        <v>17</v>
      </c>
      <c r="D150" s="16">
        <v>316</v>
      </c>
      <c r="E150" s="16" t="s">
        <v>17</v>
      </c>
      <c r="F150" s="16">
        <v>16.88</v>
      </c>
      <c r="G150" s="16" t="s">
        <v>21</v>
      </c>
      <c r="I150" s="16">
        <v>0</v>
      </c>
      <c r="J150" s="16">
        <v>4.79</v>
      </c>
      <c r="K150" s="16">
        <v>40.83</v>
      </c>
      <c r="L150" s="16">
        <v>64.78</v>
      </c>
      <c r="N150" s="16">
        <v>37</v>
      </c>
      <c r="O150" s="16" t="s">
        <v>17</v>
      </c>
      <c r="P150" s="16">
        <v>16.88</v>
      </c>
      <c r="Q150" s="16" t="s">
        <v>21</v>
      </c>
      <c r="S150" s="16">
        <v>0</v>
      </c>
      <c r="T150" s="16">
        <v>4.79</v>
      </c>
      <c r="U150" s="16">
        <v>136.63</v>
      </c>
      <c r="V150" s="16">
        <v>974.88</v>
      </c>
      <c r="X150" s="16" t="s">
        <v>42</v>
      </c>
      <c r="AB150" s="16" t="s">
        <v>1352</v>
      </c>
      <c r="AD150" s="17">
        <v>316</v>
      </c>
      <c r="AE150" s="17">
        <v>37</v>
      </c>
      <c r="AF150" s="17">
        <v>54.85</v>
      </c>
      <c r="AG150" s="17" t="s">
        <v>17</v>
      </c>
      <c r="AH150" s="17">
        <v>33.76</v>
      </c>
      <c r="AI150" s="17">
        <v>0</v>
      </c>
      <c r="AJ150" s="17" t="s">
        <v>21</v>
      </c>
      <c r="AL150" s="17">
        <v>7.03</v>
      </c>
      <c r="AN150" s="17">
        <v>7.03</v>
      </c>
      <c r="AP150" s="17" t="s">
        <v>19</v>
      </c>
      <c r="AU150" s="17">
        <v>54.85</v>
      </c>
      <c r="AV150" s="17" t="s">
        <v>17</v>
      </c>
      <c r="AW150" s="17">
        <v>33.76</v>
      </c>
      <c r="AX150" s="17">
        <v>0</v>
      </c>
      <c r="AY150" s="17" t="s">
        <v>21</v>
      </c>
      <c r="BA150" s="17">
        <v>7.03</v>
      </c>
      <c r="BC150" s="17">
        <v>7.03</v>
      </c>
      <c r="BE150" s="17" t="s">
        <v>19</v>
      </c>
      <c r="BJ150" s="18" t="s">
        <v>20</v>
      </c>
      <c r="BQ150" s="19" t="s">
        <v>20</v>
      </c>
      <c r="BS150" s="19" t="s">
        <v>20</v>
      </c>
    </row>
    <row r="151" spans="1:73" x14ac:dyDescent="0.25">
      <c r="A151" s="14" t="s">
        <v>1146</v>
      </c>
      <c r="B151" s="60">
        <f>VLOOKUP(A151,Pop!A91:B1035,2,FALSE)</f>
        <v>745</v>
      </c>
      <c r="C151" s="15" t="s">
        <v>17</v>
      </c>
      <c r="D151" s="16">
        <v>382</v>
      </c>
      <c r="E151" s="16" t="s">
        <v>17</v>
      </c>
      <c r="F151" s="16">
        <v>36.58</v>
      </c>
      <c r="G151" s="16" t="s">
        <v>21</v>
      </c>
      <c r="I151" s="16">
        <v>1500</v>
      </c>
      <c r="J151" s="16">
        <v>5.1000000000000004E-3</v>
      </c>
      <c r="K151" s="16">
        <v>54.43</v>
      </c>
      <c r="L151" s="16">
        <v>79.930000000000007</v>
      </c>
      <c r="N151" s="16">
        <v>94</v>
      </c>
      <c r="O151" s="16" t="s">
        <v>17</v>
      </c>
      <c r="P151" s="16">
        <v>36.58</v>
      </c>
      <c r="Q151" s="16" t="s">
        <v>21</v>
      </c>
      <c r="S151" s="16">
        <v>1500</v>
      </c>
      <c r="T151" s="16">
        <v>5.1000000000000004E-3</v>
      </c>
      <c r="U151" s="16">
        <v>156.43</v>
      </c>
      <c r="V151" s="16">
        <v>1048.93</v>
      </c>
      <c r="X151" s="16" t="s">
        <v>59</v>
      </c>
      <c r="Z151" s="16">
        <v>769500</v>
      </c>
      <c r="AD151" s="17">
        <v>382</v>
      </c>
      <c r="AE151" s="17">
        <v>94</v>
      </c>
      <c r="AF151" s="17">
        <v>60</v>
      </c>
      <c r="AG151" s="17" t="s">
        <v>17</v>
      </c>
      <c r="AH151" s="17">
        <v>44.47</v>
      </c>
      <c r="AI151" s="17">
        <v>1500</v>
      </c>
      <c r="AJ151" s="17" t="s">
        <v>21</v>
      </c>
      <c r="AL151" s="17">
        <v>5.2100000000000002E-3</v>
      </c>
      <c r="AO151" s="17" t="s">
        <v>1149</v>
      </c>
      <c r="AP151" s="17" t="s">
        <v>147</v>
      </c>
      <c r="AU151" s="17">
        <v>60</v>
      </c>
      <c r="AV151" s="17" t="s">
        <v>17</v>
      </c>
      <c r="AW151" s="17">
        <v>44.47</v>
      </c>
      <c r="AX151" s="17">
        <v>1500</v>
      </c>
      <c r="AY151" s="17" t="s">
        <v>21</v>
      </c>
      <c r="BA151" s="17">
        <v>5.2100000000000002E-3</v>
      </c>
      <c r="BD151" s="17" t="s">
        <v>1150</v>
      </c>
      <c r="BE151" s="17" t="s">
        <v>147</v>
      </c>
      <c r="BJ151" s="18" t="s">
        <v>17</v>
      </c>
      <c r="BK151" s="18">
        <v>2.5</v>
      </c>
      <c r="BL151" s="18">
        <v>6</v>
      </c>
      <c r="BM151" s="18" t="s">
        <v>38</v>
      </c>
      <c r="BO151" s="18" t="s">
        <v>1151</v>
      </c>
      <c r="BQ151" s="19" t="s">
        <v>20</v>
      </c>
      <c r="BS151" s="19" t="s">
        <v>17</v>
      </c>
      <c r="BT151" s="54">
        <v>14</v>
      </c>
    </row>
    <row r="152" spans="1:73" x14ac:dyDescent="0.25">
      <c r="A152" s="14" t="s">
        <v>2193</v>
      </c>
      <c r="B152" s="60">
        <v>776</v>
      </c>
      <c r="C152" s="15" t="s">
        <v>17</v>
      </c>
      <c r="D152" s="16">
        <v>363</v>
      </c>
      <c r="E152" s="16" t="s">
        <v>17</v>
      </c>
      <c r="F152" s="16">
        <v>11</v>
      </c>
      <c r="G152" s="16" t="s">
        <v>38</v>
      </c>
      <c r="H152" s="16" t="s">
        <v>1404</v>
      </c>
      <c r="J152" s="16" t="s">
        <v>1405</v>
      </c>
      <c r="K152" s="27">
        <v>43</v>
      </c>
      <c r="L152" s="27">
        <v>83</v>
      </c>
      <c r="N152" s="16">
        <v>43</v>
      </c>
      <c r="O152" s="16" t="s">
        <v>17</v>
      </c>
      <c r="P152" s="27">
        <v>11</v>
      </c>
      <c r="Q152" s="16" t="s">
        <v>38</v>
      </c>
      <c r="R152" s="16" t="s">
        <v>1406</v>
      </c>
      <c r="T152" s="16" t="s">
        <v>1405</v>
      </c>
      <c r="W152" s="16" t="s">
        <v>1407</v>
      </c>
      <c r="X152" s="16" t="s">
        <v>19</v>
      </c>
      <c r="AD152" s="17">
        <v>341</v>
      </c>
      <c r="AF152" s="17">
        <v>41</v>
      </c>
      <c r="AG152" s="17" t="s">
        <v>17</v>
      </c>
      <c r="AH152" s="22">
        <v>5</v>
      </c>
      <c r="AJ152" s="17" t="s">
        <v>38</v>
      </c>
      <c r="AK152" s="17" t="s">
        <v>1408</v>
      </c>
      <c r="AL152" s="17" t="s">
        <v>1409</v>
      </c>
      <c r="AP152" s="17" t="s">
        <v>19</v>
      </c>
      <c r="AU152" s="22">
        <v>643</v>
      </c>
      <c r="AV152" s="17" t="s">
        <v>17</v>
      </c>
      <c r="AW152" s="22">
        <v>5</v>
      </c>
      <c r="AY152" s="17" t="s">
        <v>38</v>
      </c>
      <c r="AZ152" s="17" t="s">
        <v>1410</v>
      </c>
      <c r="BA152" s="22">
        <v>2</v>
      </c>
      <c r="BE152" s="17" t="s">
        <v>19</v>
      </c>
      <c r="BJ152" s="18" t="s">
        <v>20</v>
      </c>
      <c r="BQ152" s="19" t="s">
        <v>20</v>
      </c>
      <c r="BS152" s="19" t="s">
        <v>20</v>
      </c>
    </row>
    <row r="153" spans="1:73" x14ac:dyDescent="0.25">
      <c r="A153" s="14" t="s">
        <v>24</v>
      </c>
      <c r="B153" s="60">
        <f>VLOOKUP(A153,Pop!A233:B1177,2,FALSE)</f>
        <v>785</v>
      </c>
      <c r="C153" s="15" t="s">
        <v>17</v>
      </c>
      <c r="D153" s="16">
        <v>343</v>
      </c>
      <c r="E153" s="16" t="s">
        <v>17</v>
      </c>
      <c r="F153" s="16">
        <v>11.05</v>
      </c>
      <c r="G153" s="16" t="s">
        <v>21</v>
      </c>
      <c r="I153" s="16">
        <v>0</v>
      </c>
      <c r="J153" s="16" t="s">
        <v>27</v>
      </c>
      <c r="K153" s="16">
        <v>10.25</v>
      </c>
      <c r="L153" s="16">
        <v>20.5</v>
      </c>
      <c r="N153" s="16">
        <v>69</v>
      </c>
      <c r="O153" s="16" t="s">
        <v>17</v>
      </c>
      <c r="P153" s="16">
        <v>11.05</v>
      </c>
      <c r="Q153" s="16" t="s">
        <v>21</v>
      </c>
      <c r="S153" s="16">
        <v>0</v>
      </c>
      <c r="T153" s="16" t="s">
        <v>27</v>
      </c>
      <c r="U153" s="16">
        <v>62.3</v>
      </c>
      <c r="V153" s="16">
        <v>421.05</v>
      </c>
      <c r="X153" s="16" t="s">
        <v>19</v>
      </c>
      <c r="AD153" s="17">
        <v>336</v>
      </c>
      <c r="AE153" s="17">
        <v>66</v>
      </c>
      <c r="AF153" s="17">
        <v>16.489999999999998</v>
      </c>
      <c r="AG153" s="17" t="s">
        <v>17</v>
      </c>
      <c r="AH153" s="17">
        <v>11.05</v>
      </c>
      <c r="AI153" s="17">
        <v>0</v>
      </c>
      <c r="AJ153" s="17" t="s">
        <v>21</v>
      </c>
      <c r="AL153" s="17" t="s">
        <v>27</v>
      </c>
      <c r="AM153" s="28">
        <v>1</v>
      </c>
      <c r="AN153" s="17">
        <v>2.0499999999999998</v>
      </c>
      <c r="AP153" s="17" t="s">
        <v>19</v>
      </c>
      <c r="AU153" s="17">
        <v>21.4</v>
      </c>
      <c r="AV153" s="17" t="s">
        <v>17</v>
      </c>
      <c r="AW153" s="17">
        <v>11.05</v>
      </c>
      <c r="AX153" s="17">
        <v>0</v>
      </c>
      <c r="AY153" s="17" t="s">
        <v>21</v>
      </c>
      <c r="BA153" s="17" t="s">
        <v>27</v>
      </c>
      <c r="BB153" s="28">
        <v>1</v>
      </c>
      <c r="BC153" s="17">
        <v>2.0499999999999998</v>
      </c>
      <c r="BE153" s="17" t="s">
        <v>19</v>
      </c>
      <c r="BJ153" s="18" t="s">
        <v>20</v>
      </c>
      <c r="BQ153" s="19" t="s">
        <v>17</v>
      </c>
      <c r="BR153" s="19">
        <v>11.05</v>
      </c>
      <c r="BS153" s="19" t="s">
        <v>20</v>
      </c>
    </row>
    <row r="154" spans="1:73" x14ac:dyDescent="0.25">
      <c r="A154" s="14" t="s">
        <v>418</v>
      </c>
      <c r="B154" s="60">
        <f>VLOOKUP(A154,Pop!A281:B1225,2,FALSE)</f>
        <v>785</v>
      </c>
      <c r="C154" s="15" t="s">
        <v>17</v>
      </c>
      <c r="D154" s="16">
        <v>316</v>
      </c>
      <c r="E154" s="16" t="s">
        <v>17</v>
      </c>
      <c r="F154" s="16">
        <v>13.5</v>
      </c>
      <c r="G154" s="16" t="s">
        <v>21</v>
      </c>
      <c r="I154" s="16">
        <v>1000</v>
      </c>
      <c r="J154" s="16">
        <v>6.4</v>
      </c>
      <c r="K154" s="16">
        <v>30.4</v>
      </c>
      <c r="L154" s="16">
        <v>47.9</v>
      </c>
      <c r="N154" s="16">
        <v>35</v>
      </c>
      <c r="O154" s="16" t="s">
        <v>17</v>
      </c>
      <c r="P154" s="16">
        <v>13.5</v>
      </c>
      <c r="Q154" s="16" t="s">
        <v>21</v>
      </c>
      <c r="S154" s="16">
        <v>1000</v>
      </c>
      <c r="T154" s="16">
        <v>6.4</v>
      </c>
      <c r="U154" s="16">
        <v>100.4</v>
      </c>
      <c r="V154" s="16">
        <v>712.9</v>
      </c>
      <c r="X154" s="16" t="s">
        <v>19</v>
      </c>
      <c r="AD154" s="17">
        <v>316</v>
      </c>
      <c r="AE154" s="17">
        <v>57</v>
      </c>
      <c r="AF154" s="17">
        <v>12.1</v>
      </c>
      <c r="AG154" s="17" t="s">
        <v>17</v>
      </c>
      <c r="AI154" s="17">
        <v>1000</v>
      </c>
      <c r="AJ154" s="17" t="s">
        <v>21</v>
      </c>
      <c r="AL154" s="17">
        <v>1</v>
      </c>
      <c r="AM154" s="17">
        <v>100</v>
      </c>
      <c r="AN154" s="17">
        <v>1</v>
      </c>
      <c r="AP154" s="17" t="s">
        <v>19</v>
      </c>
      <c r="AU154" s="17">
        <v>14</v>
      </c>
      <c r="AV154" s="17" t="s">
        <v>17</v>
      </c>
      <c r="AW154" s="17">
        <v>10</v>
      </c>
      <c r="AX154" s="17">
        <v>1000</v>
      </c>
      <c r="AY154" s="17" t="s">
        <v>21</v>
      </c>
      <c r="BA154" s="17">
        <v>1</v>
      </c>
      <c r="BB154" s="17">
        <v>100</v>
      </c>
      <c r="BC154" s="17">
        <v>1</v>
      </c>
      <c r="BE154" s="17" t="s">
        <v>19</v>
      </c>
      <c r="BJ154" s="18" t="s">
        <v>20</v>
      </c>
      <c r="BQ154" s="19" t="s">
        <v>20</v>
      </c>
      <c r="BS154" s="19" t="s">
        <v>20</v>
      </c>
    </row>
    <row r="155" spans="1:73" x14ac:dyDescent="0.25">
      <c r="A155" s="14" t="s">
        <v>1076</v>
      </c>
      <c r="B155" s="60">
        <f>VLOOKUP(A155,Pop!A290:B1234,2,FALSE)</f>
        <v>785</v>
      </c>
      <c r="C155" s="15" t="s">
        <v>17</v>
      </c>
      <c r="D155" s="16">
        <v>325</v>
      </c>
      <c r="E155" s="16" t="s">
        <v>17</v>
      </c>
      <c r="F155" s="16">
        <v>9.5</v>
      </c>
      <c r="G155" s="16" t="s">
        <v>21</v>
      </c>
      <c r="I155" s="16">
        <v>0</v>
      </c>
      <c r="J155" s="16">
        <v>2.25</v>
      </c>
      <c r="K155" s="16">
        <v>20.75</v>
      </c>
      <c r="L155" s="16">
        <v>32</v>
      </c>
      <c r="N155" s="16">
        <v>90</v>
      </c>
      <c r="O155" s="16" t="s">
        <v>17</v>
      </c>
      <c r="P155" s="16">
        <v>9.5</v>
      </c>
      <c r="Q155" s="16" t="s">
        <v>21</v>
      </c>
      <c r="S155" s="16">
        <v>0</v>
      </c>
      <c r="T155" s="16">
        <v>2.25</v>
      </c>
      <c r="U155" s="16">
        <v>65.75</v>
      </c>
      <c r="V155" s="16">
        <v>459.5</v>
      </c>
      <c r="X155" s="16" t="s">
        <v>19</v>
      </c>
      <c r="AD155" s="17">
        <v>320</v>
      </c>
      <c r="AE155" s="17">
        <v>85</v>
      </c>
      <c r="AF155" s="17">
        <v>31.3</v>
      </c>
      <c r="AG155" s="17" t="s">
        <v>17</v>
      </c>
      <c r="AH155" s="17">
        <v>19.5</v>
      </c>
      <c r="AI155" s="17">
        <v>0</v>
      </c>
      <c r="AJ155" s="17" t="s">
        <v>21</v>
      </c>
      <c r="AL155" s="17">
        <v>2.36</v>
      </c>
      <c r="AN155" s="17">
        <v>2.36</v>
      </c>
      <c r="AP155" s="17" t="s">
        <v>59</v>
      </c>
      <c r="AR155" s="17" t="s">
        <v>1079</v>
      </c>
      <c r="AU155" s="17">
        <v>38.299999999999997</v>
      </c>
      <c r="AV155" s="17" t="s">
        <v>17</v>
      </c>
      <c r="AW155" s="17">
        <v>19.5</v>
      </c>
      <c r="AX155" s="17">
        <v>0</v>
      </c>
      <c r="AY155" s="17" t="s">
        <v>21</v>
      </c>
      <c r="BA155" s="17">
        <v>2.36</v>
      </c>
      <c r="BC155" s="17">
        <v>2.36</v>
      </c>
      <c r="BE155" s="17" t="s">
        <v>59</v>
      </c>
      <c r="BG155" s="17" t="s">
        <v>1080</v>
      </c>
      <c r="BJ155" s="18" t="s">
        <v>20</v>
      </c>
      <c r="BQ155" s="19" t="s">
        <v>20</v>
      </c>
      <c r="BS155" s="19" t="s">
        <v>17</v>
      </c>
      <c r="BT155" s="54">
        <v>5</v>
      </c>
    </row>
    <row r="156" spans="1:73" ht="30" x14ac:dyDescent="0.25">
      <c r="A156" s="14" t="s">
        <v>409</v>
      </c>
      <c r="B156" s="60">
        <f>VLOOKUP(A156,Pop!A155:B1099,2,FALSE)</f>
        <v>789</v>
      </c>
      <c r="C156" s="15" t="s">
        <v>17</v>
      </c>
      <c r="D156" s="16">
        <v>358</v>
      </c>
      <c r="E156" s="16" t="s">
        <v>17</v>
      </c>
      <c r="F156" s="16">
        <v>16.5</v>
      </c>
      <c r="G156" s="16" t="s">
        <v>21</v>
      </c>
      <c r="I156" s="16">
        <v>2000</v>
      </c>
      <c r="J156" s="16">
        <v>825</v>
      </c>
      <c r="K156" s="16">
        <v>4125</v>
      </c>
      <c r="L156" s="16">
        <v>8250</v>
      </c>
      <c r="N156" s="16">
        <v>30</v>
      </c>
      <c r="O156" s="16" t="s">
        <v>17</v>
      </c>
      <c r="P156" s="16">
        <v>16.5</v>
      </c>
      <c r="Q156" s="16" t="s">
        <v>21</v>
      </c>
      <c r="S156" s="16">
        <v>2000</v>
      </c>
      <c r="T156" s="16">
        <v>8.25</v>
      </c>
      <c r="U156" s="16">
        <v>20625</v>
      </c>
      <c r="V156" s="16">
        <v>165000</v>
      </c>
      <c r="X156" s="16" t="s">
        <v>19</v>
      </c>
      <c r="AC156" s="16" t="s">
        <v>412</v>
      </c>
      <c r="AD156" s="17">
        <v>353</v>
      </c>
      <c r="AE156" s="17">
        <v>30</v>
      </c>
      <c r="AF156" s="17">
        <v>16.5</v>
      </c>
      <c r="AG156" s="17" t="s">
        <v>17</v>
      </c>
      <c r="AH156" s="17">
        <v>1650</v>
      </c>
      <c r="AI156" s="17">
        <v>2000</v>
      </c>
      <c r="AJ156" s="17" t="s">
        <v>21</v>
      </c>
      <c r="AL156" s="17">
        <v>825</v>
      </c>
      <c r="AU156" s="17" t="s">
        <v>413</v>
      </c>
      <c r="AV156" s="17" t="s">
        <v>17</v>
      </c>
      <c r="AW156" s="17">
        <v>1650</v>
      </c>
      <c r="AX156" s="17">
        <v>2000</v>
      </c>
      <c r="AY156" s="17" t="s">
        <v>21</v>
      </c>
      <c r="BA156" s="17">
        <v>825</v>
      </c>
      <c r="BD156" s="17" t="s">
        <v>414</v>
      </c>
      <c r="BE156" s="17" t="s">
        <v>147</v>
      </c>
      <c r="BH156" s="17" t="s">
        <v>415</v>
      </c>
      <c r="BJ156" s="18" t="s">
        <v>20</v>
      </c>
      <c r="BQ156" s="19" t="s">
        <v>17</v>
      </c>
      <c r="BR156" s="19" t="s">
        <v>416</v>
      </c>
      <c r="BS156" s="19" t="s">
        <v>20</v>
      </c>
      <c r="BU156" s="57" t="s">
        <v>417</v>
      </c>
    </row>
    <row r="157" spans="1:73" x14ac:dyDescent="0.25">
      <c r="A157" s="14" t="s">
        <v>614</v>
      </c>
      <c r="B157" s="60">
        <f>VLOOKUP(A157,Pop!A279:B1223,2,FALSE)</f>
        <v>791</v>
      </c>
      <c r="C157" s="15" t="s">
        <v>17</v>
      </c>
      <c r="D157" s="16">
        <v>304</v>
      </c>
      <c r="E157" s="16" t="s">
        <v>17</v>
      </c>
      <c r="F157" s="16">
        <v>31.64</v>
      </c>
      <c r="G157" s="16" t="s">
        <v>21</v>
      </c>
      <c r="I157" s="16">
        <v>1500</v>
      </c>
      <c r="J157" s="16">
        <v>6.62</v>
      </c>
      <c r="K157" s="16">
        <v>148.34</v>
      </c>
      <c r="L157" s="16">
        <v>236.26</v>
      </c>
      <c r="M157" s="16" t="s">
        <v>617</v>
      </c>
      <c r="N157" s="16">
        <v>15</v>
      </c>
      <c r="O157" s="16" t="s">
        <v>17</v>
      </c>
      <c r="P157" s="16">
        <v>31.64</v>
      </c>
      <c r="Q157" s="16" t="s">
        <v>21</v>
      </c>
      <c r="S157" s="16">
        <v>1500</v>
      </c>
      <c r="T157" s="16">
        <v>6.62</v>
      </c>
      <c r="W157" s="16" t="s">
        <v>618</v>
      </c>
      <c r="X157" s="16" t="s">
        <v>59</v>
      </c>
      <c r="Z157" s="16" t="s">
        <v>619</v>
      </c>
      <c r="AD157" s="17">
        <v>304</v>
      </c>
      <c r="AE157" s="17">
        <v>15</v>
      </c>
      <c r="AF157" s="17">
        <v>72.2</v>
      </c>
      <c r="AG157" s="17" t="s">
        <v>17</v>
      </c>
      <c r="AH157" s="17">
        <v>52.94</v>
      </c>
      <c r="AI157" s="17">
        <v>1500</v>
      </c>
      <c r="AJ157" s="17" t="s">
        <v>21</v>
      </c>
      <c r="AL157" s="17">
        <v>10.5</v>
      </c>
      <c r="AP157" s="17" t="s">
        <v>59</v>
      </c>
      <c r="AR157" s="17" t="s">
        <v>620</v>
      </c>
      <c r="AU157" s="17">
        <v>72.2</v>
      </c>
      <c r="AV157" s="17" t="s">
        <v>17</v>
      </c>
      <c r="AW157" s="17">
        <v>52.94</v>
      </c>
      <c r="AX157" s="17">
        <v>1500</v>
      </c>
      <c r="AY157" s="17" t="s">
        <v>21</v>
      </c>
      <c r="BA157" s="17">
        <v>10.5</v>
      </c>
      <c r="BE157" s="17" t="s">
        <v>59</v>
      </c>
      <c r="BG157" s="17" t="s">
        <v>621</v>
      </c>
      <c r="BJ157" s="18" t="s">
        <v>20</v>
      </c>
      <c r="BQ157" s="19" t="s">
        <v>20</v>
      </c>
      <c r="BS157" s="19" t="s">
        <v>20</v>
      </c>
    </row>
    <row r="158" spans="1:73" x14ac:dyDescent="0.25">
      <c r="A158" s="14" t="s">
        <v>2175</v>
      </c>
      <c r="B158" s="60">
        <f>VLOOKUP(A158,Pop!A76:B1020,2,FALSE)</f>
        <v>798</v>
      </c>
      <c r="C158" s="15" t="s">
        <v>17</v>
      </c>
      <c r="D158" s="16">
        <v>325</v>
      </c>
      <c r="E158" s="16" t="s">
        <v>17</v>
      </c>
      <c r="F158" s="16">
        <v>15.5</v>
      </c>
      <c r="G158" s="16" t="s">
        <v>21</v>
      </c>
      <c r="I158" s="16">
        <v>2000</v>
      </c>
      <c r="J158" s="16" t="s">
        <v>57</v>
      </c>
      <c r="K158" s="27">
        <v>39.5</v>
      </c>
      <c r="L158" s="27">
        <v>79.5</v>
      </c>
      <c r="N158" s="16">
        <v>25</v>
      </c>
      <c r="O158" s="16" t="s">
        <v>17</v>
      </c>
      <c r="P158" s="27">
        <v>15.5</v>
      </c>
      <c r="Q158" s="16" t="s">
        <v>21</v>
      </c>
      <c r="S158" s="16" t="s">
        <v>778</v>
      </c>
      <c r="T158" s="16" t="s">
        <v>57</v>
      </c>
      <c r="U158" s="27">
        <v>198.5</v>
      </c>
      <c r="V158" s="27">
        <v>1598.5</v>
      </c>
      <c r="X158" s="16" t="s">
        <v>19</v>
      </c>
      <c r="AC158" s="16" t="s">
        <v>647</v>
      </c>
      <c r="AD158" s="17">
        <v>310</v>
      </c>
      <c r="AE158" s="17">
        <v>25</v>
      </c>
      <c r="AF158" s="22">
        <v>20</v>
      </c>
      <c r="AG158" s="17" t="s">
        <v>17</v>
      </c>
      <c r="AH158" s="22">
        <v>15</v>
      </c>
      <c r="AI158" s="17" t="s">
        <v>778</v>
      </c>
      <c r="AJ158" s="17" t="s">
        <v>21</v>
      </c>
      <c r="AL158" s="17" t="s">
        <v>779</v>
      </c>
      <c r="AP158" s="17" t="s">
        <v>19</v>
      </c>
      <c r="AU158" s="22">
        <v>20</v>
      </c>
      <c r="AV158" s="17" t="s">
        <v>17</v>
      </c>
      <c r="AW158" s="22">
        <v>15</v>
      </c>
      <c r="AX158" s="17" t="s">
        <v>778</v>
      </c>
      <c r="AY158" s="17" t="s">
        <v>21</v>
      </c>
      <c r="BE158" s="17" t="s">
        <v>19</v>
      </c>
      <c r="BJ158" s="18" t="s">
        <v>20</v>
      </c>
      <c r="BQ158" s="19" t="s">
        <v>17</v>
      </c>
      <c r="BR158" s="23">
        <v>19</v>
      </c>
      <c r="BS158" s="19" t="s">
        <v>20</v>
      </c>
    </row>
    <row r="159" spans="1:73" x14ac:dyDescent="0.25">
      <c r="A159" s="14" t="s">
        <v>2230</v>
      </c>
      <c r="B159" s="60">
        <f>VLOOKUP(A159,Pop!A214:B1158,2,FALSE)</f>
        <v>807</v>
      </c>
      <c r="C159" s="15" t="s">
        <v>17</v>
      </c>
      <c r="D159" s="16">
        <v>363</v>
      </c>
      <c r="E159" s="16" t="s">
        <v>17</v>
      </c>
      <c r="F159" s="16">
        <v>9.5</v>
      </c>
      <c r="G159" s="16" t="s">
        <v>21</v>
      </c>
      <c r="I159" s="24">
        <v>1000</v>
      </c>
      <c r="J159" s="16">
        <v>9.5</v>
      </c>
      <c r="K159" s="16">
        <v>47.5</v>
      </c>
      <c r="L159" s="16">
        <v>95</v>
      </c>
      <c r="N159" s="16">
        <v>13</v>
      </c>
      <c r="O159" s="16" t="s">
        <v>20</v>
      </c>
      <c r="W159" s="16" t="s">
        <v>461</v>
      </c>
      <c r="X159" s="16" t="s">
        <v>19</v>
      </c>
      <c r="Y159" s="16" t="s">
        <v>462</v>
      </c>
      <c r="AD159" s="17">
        <v>363</v>
      </c>
      <c r="AE159" s="17" t="s">
        <v>463</v>
      </c>
      <c r="AF159" s="17">
        <v>30</v>
      </c>
      <c r="AG159" s="17" t="s">
        <v>17</v>
      </c>
      <c r="AH159" s="17">
        <v>30</v>
      </c>
      <c r="AI159" s="17" t="s">
        <v>464</v>
      </c>
      <c r="AJ159" s="17" t="s">
        <v>21</v>
      </c>
      <c r="AL159" s="17" t="s">
        <v>465</v>
      </c>
      <c r="AP159" s="17" t="s">
        <v>19</v>
      </c>
      <c r="AQ159" s="17" t="s">
        <v>466</v>
      </c>
      <c r="AU159" s="17" t="s">
        <v>467</v>
      </c>
      <c r="AV159" s="17" t="s">
        <v>20</v>
      </c>
      <c r="BC159" s="17">
        <v>9.5</v>
      </c>
      <c r="BE159" s="17" t="s">
        <v>175</v>
      </c>
      <c r="BF159" s="17" t="s">
        <v>468</v>
      </c>
      <c r="BI159" s="17" t="s">
        <v>469</v>
      </c>
      <c r="BJ159" s="18" t="s">
        <v>20</v>
      </c>
      <c r="BQ159" s="19" t="s">
        <v>20</v>
      </c>
      <c r="BS159" s="19" t="s">
        <v>17</v>
      </c>
      <c r="BT159" s="54">
        <v>12</v>
      </c>
      <c r="BU159" s="57" t="s">
        <v>470</v>
      </c>
    </row>
    <row r="160" spans="1:73" x14ac:dyDescent="0.25">
      <c r="A160" s="14" t="s">
        <v>1250</v>
      </c>
      <c r="B160" s="60">
        <f>VLOOKUP(A160,Pop!A153:B1097,2,FALSE)</f>
        <v>808</v>
      </c>
      <c r="C160" s="15" t="s">
        <v>17</v>
      </c>
      <c r="D160" s="16">
        <v>286</v>
      </c>
      <c r="E160" s="16" t="s">
        <v>17</v>
      </c>
      <c r="F160" s="16">
        <v>20.75</v>
      </c>
      <c r="G160" s="16" t="s">
        <v>21</v>
      </c>
      <c r="I160" s="16">
        <v>2000</v>
      </c>
      <c r="J160" s="16">
        <v>3.7499999999999999E-3</v>
      </c>
      <c r="K160" s="16">
        <v>32</v>
      </c>
      <c r="L160" s="16">
        <v>50.75</v>
      </c>
      <c r="O160" s="16" t="s">
        <v>17</v>
      </c>
      <c r="P160" s="16">
        <v>20.75</v>
      </c>
      <c r="Q160" s="16" t="s">
        <v>21</v>
      </c>
      <c r="S160" s="16">
        <v>2000</v>
      </c>
      <c r="T160" s="16">
        <v>3.7499999999999999E-3</v>
      </c>
      <c r="U160" s="16">
        <v>32</v>
      </c>
      <c r="V160" s="16">
        <v>50.75</v>
      </c>
      <c r="X160" s="16" t="s">
        <v>19</v>
      </c>
      <c r="AD160" s="17">
        <v>286</v>
      </c>
      <c r="AE160" s="17">
        <v>3</v>
      </c>
      <c r="AG160" s="17" t="s">
        <v>17</v>
      </c>
      <c r="AH160" s="17">
        <v>44</v>
      </c>
      <c r="AI160" s="17">
        <v>2000</v>
      </c>
      <c r="AJ160" s="17" t="s">
        <v>21</v>
      </c>
      <c r="AL160" s="17">
        <v>3.2499999999999999E-3</v>
      </c>
      <c r="AV160" s="17" t="s">
        <v>17</v>
      </c>
      <c r="AW160" s="17">
        <v>44</v>
      </c>
      <c r="AX160" s="17">
        <v>2000</v>
      </c>
      <c r="AY160" s="17" t="s">
        <v>21</v>
      </c>
      <c r="BA160" s="17">
        <v>3.2499999999999999E-3</v>
      </c>
      <c r="BE160" s="17" t="s">
        <v>59</v>
      </c>
      <c r="BJ160" s="18" t="s">
        <v>47</v>
      </c>
      <c r="BQ160" s="19" t="s">
        <v>20</v>
      </c>
      <c r="BS160" s="19" t="s">
        <v>20</v>
      </c>
    </row>
    <row r="161" spans="1:73" x14ac:dyDescent="0.25">
      <c r="A161" s="14" t="s">
        <v>938</v>
      </c>
      <c r="B161" s="60">
        <f>VLOOKUP(A161,Pop!A280:B1224,2,FALSE)</f>
        <v>819</v>
      </c>
      <c r="C161" s="15" t="s">
        <v>17</v>
      </c>
      <c r="D161" s="16">
        <v>350</v>
      </c>
      <c r="E161" s="16" t="s">
        <v>17</v>
      </c>
      <c r="F161" s="16">
        <v>11</v>
      </c>
      <c r="G161" s="16" t="s">
        <v>21</v>
      </c>
      <c r="I161" s="16">
        <v>2000</v>
      </c>
      <c r="J161" s="16">
        <v>4</v>
      </c>
      <c r="K161" s="16">
        <v>23</v>
      </c>
      <c r="L161" s="16">
        <v>41.5</v>
      </c>
      <c r="M161" s="16" t="s">
        <v>941</v>
      </c>
      <c r="N161" s="16">
        <v>60</v>
      </c>
      <c r="O161" s="16" t="s">
        <v>17</v>
      </c>
      <c r="P161" s="16">
        <v>11</v>
      </c>
      <c r="Q161" s="16" t="s">
        <v>21</v>
      </c>
      <c r="S161" s="16">
        <v>2000</v>
      </c>
      <c r="T161" s="16">
        <v>4</v>
      </c>
      <c r="U161" s="16">
        <v>90.25</v>
      </c>
      <c r="V161" s="16">
        <v>659</v>
      </c>
      <c r="W161" s="16" t="s">
        <v>287</v>
      </c>
      <c r="X161" s="16" t="s">
        <v>19</v>
      </c>
      <c r="AD161" s="17">
        <v>342</v>
      </c>
      <c r="AE161" s="17">
        <v>55</v>
      </c>
      <c r="AF161" s="17">
        <v>15</v>
      </c>
      <c r="AG161" s="17" t="s">
        <v>17</v>
      </c>
      <c r="AH161" s="17">
        <v>11</v>
      </c>
      <c r="AI161" s="17">
        <v>2000</v>
      </c>
      <c r="AJ161" s="17" t="s">
        <v>21</v>
      </c>
      <c r="AL161" s="17" t="s">
        <v>141</v>
      </c>
      <c r="AM161" s="17">
        <v>100</v>
      </c>
      <c r="AO161" s="17" t="s">
        <v>141</v>
      </c>
      <c r="AP161" s="17" t="s">
        <v>19</v>
      </c>
      <c r="AU161" s="17">
        <v>80</v>
      </c>
      <c r="AV161" s="17" t="s">
        <v>17</v>
      </c>
      <c r="AW161" s="17">
        <v>11</v>
      </c>
      <c r="AX161" s="17">
        <v>2000</v>
      </c>
      <c r="AY161" s="17" t="s">
        <v>21</v>
      </c>
      <c r="BD161" s="17" t="s">
        <v>141</v>
      </c>
      <c r="BE161" s="17" t="s">
        <v>19</v>
      </c>
      <c r="BJ161" s="18" t="s">
        <v>20</v>
      </c>
      <c r="BQ161" s="19" t="s">
        <v>17</v>
      </c>
      <c r="BR161" s="19">
        <v>12.35</v>
      </c>
      <c r="BS161" s="19" t="s">
        <v>20</v>
      </c>
    </row>
    <row r="162" spans="1:73" x14ac:dyDescent="0.25">
      <c r="A162" s="14" t="s">
        <v>2211</v>
      </c>
      <c r="B162" s="60">
        <f>VLOOKUP(A162,Pop!A50:B994,2,FALSE)</f>
        <v>821</v>
      </c>
      <c r="C162" s="15" t="s">
        <v>17</v>
      </c>
      <c r="D162" s="16">
        <v>365</v>
      </c>
      <c r="E162" s="16" t="s">
        <v>17</v>
      </c>
      <c r="F162" s="16">
        <v>7</v>
      </c>
      <c r="G162" s="16" t="s">
        <v>21</v>
      </c>
      <c r="I162" s="16">
        <v>1670</v>
      </c>
      <c r="J162" s="16" t="s">
        <v>1977</v>
      </c>
      <c r="K162" s="16">
        <v>21.99</v>
      </c>
      <c r="L162" s="16">
        <v>40.75</v>
      </c>
      <c r="N162" s="16">
        <v>50</v>
      </c>
      <c r="O162" s="16" t="s">
        <v>17</v>
      </c>
      <c r="P162" s="16">
        <v>7</v>
      </c>
      <c r="Q162" s="16" t="s">
        <v>21</v>
      </c>
      <c r="S162" s="16">
        <v>1670</v>
      </c>
      <c r="T162" s="16" t="s">
        <v>1977</v>
      </c>
      <c r="U162" s="16">
        <v>84.5</v>
      </c>
      <c r="V162" s="16">
        <v>565.75</v>
      </c>
      <c r="X162" s="16" t="s">
        <v>19</v>
      </c>
      <c r="AD162" s="17">
        <v>360</v>
      </c>
      <c r="AE162" s="17">
        <v>50</v>
      </c>
      <c r="AG162" s="17" t="s">
        <v>17</v>
      </c>
      <c r="AH162" s="17">
        <v>17</v>
      </c>
      <c r="AI162" s="17">
        <v>0</v>
      </c>
      <c r="AJ162" s="17" t="s">
        <v>21</v>
      </c>
      <c r="AL162" s="17" t="s">
        <v>1978</v>
      </c>
      <c r="AN162" s="17">
        <v>3.75</v>
      </c>
      <c r="AP162" s="17" t="s">
        <v>22</v>
      </c>
      <c r="AV162" s="17" t="s">
        <v>17</v>
      </c>
      <c r="AW162" s="17">
        <v>17</v>
      </c>
      <c r="AX162" s="17">
        <v>0</v>
      </c>
      <c r="AY162" s="17" t="s">
        <v>21</v>
      </c>
      <c r="BA162" s="17" t="s">
        <v>1978</v>
      </c>
      <c r="BC162" s="17">
        <v>3.75</v>
      </c>
      <c r="BE162" s="17" t="s">
        <v>22</v>
      </c>
      <c r="BJ162" s="18" t="s">
        <v>20</v>
      </c>
      <c r="BQ162" s="19" t="s">
        <v>17</v>
      </c>
      <c r="BR162" s="19">
        <v>14.75</v>
      </c>
      <c r="BS162" s="19" t="s">
        <v>17</v>
      </c>
      <c r="BT162" s="54">
        <v>6.5</v>
      </c>
    </row>
    <row r="163" spans="1:73" x14ac:dyDescent="0.25">
      <c r="A163" s="14" t="s">
        <v>1057</v>
      </c>
      <c r="B163" s="60">
        <f>VLOOKUP(A163,Pop!A265:B1209,2,FALSE)</f>
        <v>821</v>
      </c>
      <c r="C163" s="15" t="s">
        <v>17</v>
      </c>
      <c r="D163" s="16">
        <v>359</v>
      </c>
      <c r="E163" s="16" t="s">
        <v>17</v>
      </c>
      <c r="F163" s="16">
        <v>13</v>
      </c>
      <c r="G163" s="16" t="s">
        <v>21</v>
      </c>
      <c r="I163" s="16">
        <v>0</v>
      </c>
      <c r="J163" s="16">
        <v>6.91</v>
      </c>
      <c r="K163" s="16">
        <v>47.55</v>
      </c>
      <c r="L163" s="16">
        <v>82.1</v>
      </c>
      <c r="N163" s="16">
        <v>65</v>
      </c>
      <c r="O163" s="16" t="s">
        <v>17</v>
      </c>
      <c r="P163" s="16">
        <v>13</v>
      </c>
      <c r="Q163" s="16" t="s">
        <v>21</v>
      </c>
      <c r="S163" s="16">
        <v>0</v>
      </c>
      <c r="T163" s="16">
        <v>6.91</v>
      </c>
      <c r="U163" s="16">
        <v>185.75</v>
      </c>
      <c r="V163" s="16">
        <v>1395</v>
      </c>
      <c r="X163" s="16" t="s">
        <v>175</v>
      </c>
      <c r="AB163" s="16" t="s">
        <v>1060</v>
      </c>
      <c r="AD163" s="17">
        <v>386</v>
      </c>
      <c r="AE163" s="17">
        <v>61</v>
      </c>
      <c r="AG163" s="17" t="s">
        <v>17</v>
      </c>
      <c r="AH163" s="17">
        <v>17.62</v>
      </c>
      <c r="AI163" s="17">
        <v>0</v>
      </c>
      <c r="AJ163" s="17" t="s">
        <v>21</v>
      </c>
      <c r="AL163" s="17">
        <v>3.53</v>
      </c>
      <c r="AN163" s="17">
        <v>3.53</v>
      </c>
      <c r="AP163" s="17" t="s">
        <v>80</v>
      </c>
      <c r="AS163" s="17">
        <v>800000</v>
      </c>
      <c r="AV163" s="17" t="s">
        <v>17</v>
      </c>
      <c r="AW163" s="17">
        <v>17.62</v>
      </c>
      <c r="AX163" s="17">
        <v>0</v>
      </c>
      <c r="AY163" s="17" t="s">
        <v>21</v>
      </c>
      <c r="BA163" s="17">
        <v>3.53</v>
      </c>
      <c r="BC163" s="17">
        <v>3.53</v>
      </c>
      <c r="BE163" s="17" t="s">
        <v>80</v>
      </c>
      <c r="BH163" s="17">
        <v>800000</v>
      </c>
      <c r="BJ163" s="18" t="s">
        <v>20</v>
      </c>
      <c r="BQ163" s="19" t="s">
        <v>20</v>
      </c>
      <c r="BS163" s="19" t="s">
        <v>20</v>
      </c>
    </row>
    <row r="164" spans="1:73" x14ac:dyDescent="0.25">
      <c r="A164" s="14" t="s">
        <v>2234</v>
      </c>
      <c r="B164" s="60">
        <f>VLOOKUP(A164,Pop!A98:B1042,2,FALSE)</f>
        <v>824</v>
      </c>
      <c r="C164" s="15" t="s">
        <v>17</v>
      </c>
      <c r="D164" s="16">
        <v>300</v>
      </c>
      <c r="E164" s="16" t="s">
        <v>17</v>
      </c>
      <c r="F164" s="16">
        <v>26</v>
      </c>
      <c r="G164" s="16" t="s">
        <v>21</v>
      </c>
      <c r="I164" s="16">
        <v>1000</v>
      </c>
      <c r="J164" s="16" t="s">
        <v>656</v>
      </c>
      <c r="K164" s="16">
        <v>46</v>
      </c>
      <c r="L164" s="16">
        <v>71</v>
      </c>
      <c r="N164" s="16">
        <v>50</v>
      </c>
      <c r="O164" s="16" t="s">
        <v>17</v>
      </c>
      <c r="P164" s="16">
        <v>26</v>
      </c>
      <c r="Q164" s="16" t="s">
        <v>21</v>
      </c>
      <c r="S164" s="16">
        <v>1000</v>
      </c>
      <c r="T164" s="16">
        <v>5</v>
      </c>
      <c r="U164" s="16">
        <v>146</v>
      </c>
      <c r="V164" s="16">
        <v>1021</v>
      </c>
      <c r="X164" s="16" t="s">
        <v>19</v>
      </c>
      <c r="AD164" s="17">
        <v>300</v>
      </c>
      <c r="AE164" s="17">
        <v>50</v>
      </c>
      <c r="AF164" s="17">
        <v>12.69</v>
      </c>
      <c r="AG164" s="17" t="s">
        <v>17</v>
      </c>
      <c r="AH164" s="17">
        <v>4.2300000000000004</v>
      </c>
      <c r="AI164" s="17">
        <v>1000</v>
      </c>
      <c r="AJ164" s="17" t="s">
        <v>21</v>
      </c>
      <c r="AL164" s="17">
        <v>4.2300000000000004</v>
      </c>
      <c r="AM164" s="17" t="s">
        <v>657</v>
      </c>
      <c r="AN164" s="17">
        <v>4.2300000000000004</v>
      </c>
      <c r="AP164" s="17" t="s">
        <v>19</v>
      </c>
      <c r="AU164" s="17">
        <v>42.3</v>
      </c>
      <c r="AV164" s="17" t="s">
        <v>17</v>
      </c>
      <c r="AW164" s="17">
        <v>4.2300000000000004</v>
      </c>
      <c r="AX164" s="17">
        <v>1000</v>
      </c>
      <c r="AY164" s="17" t="s">
        <v>21</v>
      </c>
      <c r="BA164" s="17">
        <v>4.2300000000000004</v>
      </c>
      <c r="BB164" s="17" t="s">
        <v>658</v>
      </c>
      <c r="BC164" s="17">
        <v>4.2300000000000004</v>
      </c>
      <c r="BE164" s="17" t="s">
        <v>19</v>
      </c>
      <c r="BJ164" s="18" t="s">
        <v>17</v>
      </c>
      <c r="BK164" s="18">
        <v>5</v>
      </c>
      <c r="BL164" s="18">
        <v>5</v>
      </c>
      <c r="BM164" s="18" t="s">
        <v>38</v>
      </c>
      <c r="BP164" s="18" t="s">
        <v>659</v>
      </c>
      <c r="BQ164" s="19" t="s">
        <v>20</v>
      </c>
      <c r="BS164" s="19" t="s">
        <v>17</v>
      </c>
      <c r="BT164" s="54">
        <v>4</v>
      </c>
    </row>
    <row r="165" spans="1:73" ht="30" x14ac:dyDescent="0.25">
      <c r="A165" s="14" t="s">
        <v>1760</v>
      </c>
      <c r="B165" s="60">
        <f>VLOOKUP(A165,Pop!A178:B1122,2,FALSE)</f>
        <v>830</v>
      </c>
      <c r="C165" s="15" t="s">
        <v>17</v>
      </c>
      <c r="D165" s="16">
        <v>273</v>
      </c>
      <c r="E165" s="16" t="s">
        <v>17</v>
      </c>
      <c r="F165" s="16">
        <v>13.35</v>
      </c>
      <c r="G165" s="16" t="s">
        <v>21</v>
      </c>
      <c r="I165" s="16">
        <v>1000</v>
      </c>
      <c r="J165" s="16">
        <v>9.51</v>
      </c>
      <c r="K165" s="16">
        <v>51.39</v>
      </c>
      <c r="L165" s="16">
        <v>98.94</v>
      </c>
      <c r="N165" s="16">
        <v>17</v>
      </c>
      <c r="O165" s="16" t="s">
        <v>17</v>
      </c>
      <c r="P165" s="16">
        <v>13.35</v>
      </c>
      <c r="Q165" s="16" t="s">
        <v>21</v>
      </c>
      <c r="S165" s="16">
        <v>1000</v>
      </c>
      <c r="T165" s="16">
        <v>9.51</v>
      </c>
      <c r="W165" s="16" t="s">
        <v>1763</v>
      </c>
      <c r="X165" s="16" t="s">
        <v>175</v>
      </c>
      <c r="AB165" s="16" t="s">
        <v>1764</v>
      </c>
      <c r="AC165" s="16" t="s">
        <v>1765</v>
      </c>
      <c r="AD165" s="17">
        <v>273</v>
      </c>
      <c r="AE165" s="17">
        <v>17</v>
      </c>
      <c r="AF165" s="17">
        <v>56.25</v>
      </c>
      <c r="AG165" s="17" t="s">
        <v>17</v>
      </c>
      <c r="AH165" s="17">
        <v>32.81</v>
      </c>
      <c r="AI165" s="17">
        <v>1000</v>
      </c>
      <c r="AJ165" s="17" t="s">
        <v>21</v>
      </c>
      <c r="AL165" s="17">
        <v>3.76</v>
      </c>
      <c r="AN165" s="17" t="s">
        <v>1766</v>
      </c>
      <c r="AP165" s="17" t="s">
        <v>22</v>
      </c>
      <c r="AR165" s="17" t="s">
        <v>1767</v>
      </c>
      <c r="AU165" s="17">
        <v>56.25</v>
      </c>
      <c r="AV165" s="17" t="s">
        <v>17</v>
      </c>
      <c r="AW165" s="17">
        <v>32.81</v>
      </c>
      <c r="AX165" s="17">
        <v>1000</v>
      </c>
      <c r="AY165" s="17" t="s">
        <v>21</v>
      </c>
      <c r="BA165" s="17">
        <v>3.76</v>
      </c>
      <c r="BC165" s="17" t="s">
        <v>287</v>
      </c>
      <c r="BE165" s="17" t="s">
        <v>42</v>
      </c>
      <c r="BI165" s="17" t="s">
        <v>1768</v>
      </c>
      <c r="BJ165" s="18" t="s">
        <v>20</v>
      </c>
      <c r="BQ165" s="19" t="s">
        <v>20</v>
      </c>
      <c r="BS165" s="19" t="s">
        <v>20</v>
      </c>
      <c r="BU165" s="57" t="s">
        <v>4453</v>
      </c>
    </row>
    <row r="166" spans="1:73" x14ac:dyDescent="0.25">
      <c r="A166" s="14" t="s">
        <v>2179</v>
      </c>
      <c r="B166" s="60">
        <f>VLOOKUP(A166,Pop!A232:B1176,2,FALSE)</f>
        <v>835</v>
      </c>
      <c r="C166" s="15" t="s">
        <v>17</v>
      </c>
      <c r="D166" s="16">
        <v>375</v>
      </c>
      <c r="E166" s="16" t="s">
        <v>17</v>
      </c>
      <c r="F166" s="16">
        <v>57.5</v>
      </c>
      <c r="G166" s="16" t="s">
        <v>21</v>
      </c>
      <c r="I166" s="16">
        <v>2000</v>
      </c>
      <c r="J166" s="16">
        <v>8.6</v>
      </c>
      <c r="K166" s="16">
        <v>83.3</v>
      </c>
      <c r="L166" s="16">
        <v>126.3</v>
      </c>
      <c r="N166" s="16">
        <v>28</v>
      </c>
      <c r="O166" s="16" t="s">
        <v>17</v>
      </c>
      <c r="P166" s="16">
        <v>57.5</v>
      </c>
      <c r="Q166" s="16" t="s">
        <v>21</v>
      </c>
      <c r="S166" s="16">
        <v>2000</v>
      </c>
      <c r="T166" s="16">
        <v>8.6</v>
      </c>
      <c r="U166" s="16">
        <v>255.3</v>
      </c>
      <c r="V166" s="16">
        <v>900.3</v>
      </c>
      <c r="X166" s="16" t="s">
        <v>59</v>
      </c>
      <c r="Z166" s="16" t="s">
        <v>969</v>
      </c>
      <c r="AD166" s="17">
        <v>319</v>
      </c>
      <c r="AE166" s="17">
        <v>28</v>
      </c>
      <c r="AF166" s="17">
        <v>28.75</v>
      </c>
      <c r="AG166" s="17" t="s">
        <v>17</v>
      </c>
      <c r="AH166" s="17">
        <v>28.75</v>
      </c>
      <c r="AI166" s="17">
        <v>2000</v>
      </c>
      <c r="AJ166" s="17" t="s">
        <v>21</v>
      </c>
      <c r="AL166" s="17">
        <v>6</v>
      </c>
      <c r="AP166" s="17" t="s">
        <v>42</v>
      </c>
      <c r="AT166" s="17" t="s">
        <v>970</v>
      </c>
      <c r="AU166" s="17">
        <v>28.75</v>
      </c>
      <c r="AV166" s="17" t="s">
        <v>17</v>
      </c>
      <c r="AW166" s="17">
        <v>28.75</v>
      </c>
      <c r="AX166" s="17">
        <v>2000</v>
      </c>
      <c r="AY166" s="17" t="s">
        <v>21</v>
      </c>
      <c r="BA166" s="17">
        <v>6</v>
      </c>
      <c r="BC166" s="17">
        <v>6</v>
      </c>
      <c r="BE166" s="17" t="s">
        <v>19</v>
      </c>
      <c r="BJ166" s="18" t="s">
        <v>20</v>
      </c>
      <c r="BQ166" s="19" t="s">
        <v>20</v>
      </c>
      <c r="BS166" s="19" t="s">
        <v>17</v>
      </c>
      <c r="BT166" s="54">
        <v>2.99</v>
      </c>
    </row>
    <row r="167" spans="1:73" x14ac:dyDescent="0.25">
      <c r="A167" s="14" t="s">
        <v>1651</v>
      </c>
      <c r="B167" s="60">
        <f>VLOOKUP(A167,Pop!A78:B1022,2,FALSE)</f>
        <v>840</v>
      </c>
      <c r="C167" s="15" t="s">
        <v>17</v>
      </c>
      <c r="D167" s="16">
        <v>845</v>
      </c>
      <c r="E167" s="16" t="s">
        <v>17</v>
      </c>
      <c r="F167" s="16">
        <v>27.03</v>
      </c>
      <c r="G167" s="16" t="s">
        <v>21</v>
      </c>
      <c r="I167" s="24">
        <v>2000</v>
      </c>
      <c r="J167" s="16" t="s">
        <v>1654</v>
      </c>
      <c r="K167" s="16">
        <v>40.56</v>
      </c>
      <c r="L167" s="16">
        <v>72.13</v>
      </c>
      <c r="N167" s="16">
        <v>68</v>
      </c>
      <c r="O167" s="16" t="s">
        <v>17</v>
      </c>
      <c r="P167" s="16">
        <v>27.03</v>
      </c>
      <c r="Q167" s="16" t="s">
        <v>21</v>
      </c>
      <c r="S167" s="24">
        <v>2000</v>
      </c>
      <c r="T167" s="16">
        <v>4.51</v>
      </c>
      <c r="U167" s="16">
        <v>130.76</v>
      </c>
      <c r="V167" s="16">
        <v>920.01</v>
      </c>
      <c r="X167" s="16" t="s">
        <v>19</v>
      </c>
      <c r="AD167" s="17">
        <v>772</v>
      </c>
      <c r="AE167" s="17">
        <v>68</v>
      </c>
      <c r="AF167" s="17" t="s">
        <v>1052</v>
      </c>
      <c r="AG167" s="17" t="s">
        <v>20</v>
      </c>
      <c r="AP167" s="17" t="s">
        <v>19</v>
      </c>
      <c r="AV167" s="17" t="s">
        <v>17</v>
      </c>
      <c r="AX167" s="17">
        <v>50</v>
      </c>
      <c r="AY167" s="17" t="s">
        <v>38</v>
      </c>
      <c r="AZ167" s="17" t="s">
        <v>1655</v>
      </c>
      <c r="BE167" s="17" t="s">
        <v>19</v>
      </c>
      <c r="BJ167" s="18" t="s">
        <v>20</v>
      </c>
      <c r="BQ167" s="19" t="s">
        <v>20</v>
      </c>
      <c r="BS167" s="19" t="s">
        <v>20</v>
      </c>
    </row>
    <row r="168" spans="1:73" ht="75" x14ac:dyDescent="0.25">
      <c r="A168" s="14" t="s">
        <v>2035</v>
      </c>
      <c r="B168" s="60">
        <f>VLOOKUP(A168,Pop!A194:B1138,2,FALSE)</f>
        <v>842</v>
      </c>
      <c r="C168" s="15" t="s">
        <v>17</v>
      </c>
      <c r="D168" s="16">
        <v>376</v>
      </c>
      <c r="E168" s="16" t="s">
        <v>17</v>
      </c>
      <c r="F168" s="27">
        <v>15</v>
      </c>
      <c r="G168" s="16" t="s">
        <v>21</v>
      </c>
      <c r="I168" s="16">
        <v>1000</v>
      </c>
      <c r="J168" s="30" t="s">
        <v>2038</v>
      </c>
      <c r="K168" s="16">
        <v>31</v>
      </c>
      <c r="L168" s="16">
        <v>41</v>
      </c>
      <c r="N168" s="16">
        <v>43</v>
      </c>
      <c r="O168" s="16" t="s">
        <v>17</v>
      </c>
      <c r="P168" s="27">
        <v>15</v>
      </c>
      <c r="Q168" s="16" t="s">
        <v>21</v>
      </c>
      <c r="S168" s="16">
        <v>1000</v>
      </c>
      <c r="T168" s="30" t="s">
        <v>2038</v>
      </c>
      <c r="U168" s="16">
        <v>101</v>
      </c>
      <c r="V168" s="16">
        <v>801</v>
      </c>
      <c r="X168" s="16" t="s">
        <v>19</v>
      </c>
      <c r="AD168" s="17">
        <v>363</v>
      </c>
      <c r="AE168" s="17">
        <v>38</v>
      </c>
      <c r="AF168" s="22">
        <v>42</v>
      </c>
      <c r="AG168" s="17" t="s">
        <v>17</v>
      </c>
      <c r="AH168" s="22">
        <v>35</v>
      </c>
      <c r="AI168" s="17">
        <v>2000</v>
      </c>
      <c r="AJ168" s="17" t="s">
        <v>21</v>
      </c>
      <c r="AL168" s="17" t="s">
        <v>2039</v>
      </c>
      <c r="AN168" s="22">
        <v>35</v>
      </c>
      <c r="AP168" s="17" t="s">
        <v>59</v>
      </c>
      <c r="AR168" s="22">
        <v>2570753</v>
      </c>
      <c r="AU168" s="22">
        <v>39</v>
      </c>
      <c r="AV168" s="17" t="s">
        <v>17</v>
      </c>
      <c r="AW168" s="22">
        <v>35</v>
      </c>
      <c r="AX168" s="17">
        <v>2000</v>
      </c>
      <c r="AY168" s="17" t="s">
        <v>21</v>
      </c>
      <c r="BA168" s="17" t="s">
        <v>2039</v>
      </c>
      <c r="BC168" s="22">
        <v>35</v>
      </c>
      <c r="BE168" s="17" t="s">
        <v>59</v>
      </c>
      <c r="BG168" s="22">
        <v>2570753</v>
      </c>
      <c r="BJ168" s="18" t="s">
        <v>20</v>
      </c>
      <c r="BQ168" s="19" t="s">
        <v>20</v>
      </c>
      <c r="BS168" s="19" t="s">
        <v>20</v>
      </c>
    </row>
    <row r="169" spans="1:73" ht="30" x14ac:dyDescent="0.25">
      <c r="A169" s="14" t="s">
        <v>1330</v>
      </c>
      <c r="B169" s="60">
        <f>VLOOKUP(A169,Pop!A97:B1041,2,FALSE)</f>
        <v>844</v>
      </c>
      <c r="C169" s="15" t="s">
        <v>17</v>
      </c>
      <c r="D169" s="16">
        <v>458</v>
      </c>
      <c r="E169" s="16" t="s">
        <v>17</v>
      </c>
      <c r="F169" s="16">
        <v>7.5</v>
      </c>
      <c r="G169" s="16" t="s">
        <v>21</v>
      </c>
      <c r="I169" s="16">
        <v>0</v>
      </c>
      <c r="J169" s="16">
        <v>3.5</v>
      </c>
      <c r="K169" s="16">
        <v>25</v>
      </c>
      <c r="L169" s="16">
        <v>42.5</v>
      </c>
      <c r="N169" s="16">
        <v>46</v>
      </c>
      <c r="O169" s="16" t="s">
        <v>17</v>
      </c>
      <c r="P169" s="16">
        <v>7.5</v>
      </c>
      <c r="Q169" s="16" t="s">
        <v>21</v>
      </c>
      <c r="S169" s="16">
        <v>0</v>
      </c>
      <c r="T169" s="30" t="s">
        <v>1333</v>
      </c>
      <c r="U169" s="16">
        <v>35</v>
      </c>
      <c r="V169" s="16">
        <v>42.5</v>
      </c>
      <c r="X169" s="16" t="s">
        <v>147</v>
      </c>
      <c r="AA169" s="16" t="s">
        <v>1334</v>
      </c>
      <c r="AD169" s="17">
        <v>385</v>
      </c>
      <c r="AE169" s="17">
        <v>44</v>
      </c>
      <c r="AF169" s="17">
        <v>22</v>
      </c>
      <c r="AG169" s="17" t="s">
        <v>17</v>
      </c>
      <c r="AH169" s="17">
        <v>10.5</v>
      </c>
      <c r="AI169" s="17">
        <v>0</v>
      </c>
      <c r="AJ169" s="17" t="s">
        <v>21</v>
      </c>
      <c r="AL169" s="17">
        <v>3.75</v>
      </c>
      <c r="AN169" s="17">
        <v>14.25</v>
      </c>
      <c r="AP169" s="17" t="s">
        <v>147</v>
      </c>
      <c r="AS169" s="17" t="s">
        <v>1335</v>
      </c>
      <c r="AU169" s="17">
        <v>14.25</v>
      </c>
      <c r="AV169" s="17" t="s">
        <v>17</v>
      </c>
      <c r="AW169" s="17">
        <v>10.5</v>
      </c>
      <c r="AX169" s="17">
        <v>0</v>
      </c>
      <c r="AY169" s="17" t="s">
        <v>21</v>
      </c>
      <c r="BA169" s="17">
        <v>3.75</v>
      </c>
      <c r="BC169" s="17">
        <v>14.25</v>
      </c>
      <c r="BJ169" s="18" t="s">
        <v>17</v>
      </c>
      <c r="BK169" s="18">
        <v>2</v>
      </c>
      <c r="BL169" s="18">
        <v>2</v>
      </c>
      <c r="BM169" s="18" t="s">
        <v>38</v>
      </c>
      <c r="BO169" s="18" t="s">
        <v>62</v>
      </c>
      <c r="BQ169" s="19" t="s">
        <v>20</v>
      </c>
      <c r="BS169" s="19" t="s">
        <v>17</v>
      </c>
      <c r="BT169" s="54">
        <v>1</v>
      </c>
    </row>
    <row r="170" spans="1:73" x14ac:dyDescent="0.25">
      <c r="A170" s="14" t="s">
        <v>634</v>
      </c>
      <c r="B170" s="60">
        <f>VLOOKUP(A170,Pop!A2:B946,2,FALSE)</f>
        <v>845</v>
      </c>
      <c r="C170" s="15" t="s">
        <v>17</v>
      </c>
      <c r="D170" s="16" t="s">
        <v>637</v>
      </c>
      <c r="E170" s="16" t="s">
        <v>20</v>
      </c>
      <c r="O170" s="16" t="s">
        <v>20</v>
      </c>
      <c r="AD170" s="17">
        <v>348</v>
      </c>
      <c r="AE170" s="17">
        <v>59</v>
      </c>
      <c r="AF170" s="22">
        <v>15.63</v>
      </c>
      <c r="AG170" s="17" t="s">
        <v>20</v>
      </c>
      <c r="AM170" s="22">
        <v>15.63</v>
      </c>
      <c r="AN170" s="22">
        <v>3.64</v>
      </c>
      <c r="AO170" s="17" t="s">
        <v>638</v>
      </c>
      <c r="AP170" s="17" t="s">
        <v>59</v>
      </c>
      <c r="AU170" s="22">
        <v>45.16</v>
      </c>
      <c r="AV170" s="17" t="s">
        <v>20</v>
      </c>
      <c r="BB170" s="22">
        <v>45.16</v>
      </c>
      <c r="BC170" s="22">
        <v>3.64</v>
      </c>
      <c r="BD170" s="17" t="s">
        <v>639</v>
      </c>
      <c r="BE170" s="17" t="s">
        <v>59</v>
      </c>
      <c r="BJ170" s="18" t="s">
        <v>20</v>
      </c>
      <c r="BQ170" s="19" t="s">
        <v>20</v>
      </c>
      <c r="BS170" s="19" t="s">
        <v>17</v>
      </c>
      <c r="BT170" s="53">
        <v>4.6500000000000004</v>
      </c>
    </row>
    <row r="171" spans="1:73" x14ac:dyDescent="0.25">
      <c r="A171" s="14" t="s">
        <v>1448</v>
      </c>
      <c r="B171" s="60">
        <f>VLOOKUP(A171,Pop!A114:B1058,2,FALSE)</f>
        <v>845</v>
      </c>
      <c r="C171" s="15" t="s">
        <v>17</v>
      </c>
      <c r="D171" s="16">
        <v>420</v>
      </c>
      <c r="E171" s="16" t="s">
        <v>17</v>
      </c>
      <c r="F171" s="16">
        <v>15</v>
      </c>
      <c r="G171" s="16" t="s">
        <v>21</v>
      </c>
      <c r="I171" s="16">
        <v>0</v>
      </c>
      <c r="J171" s="16">
        <v>9.5</v>
      </c>
      <c r="K171" s="16">
        <v>62.5</v>
      </c>
      <c r="L171" s="16">
        <v>110</v>
      </c>
      <c r="M171" s="16" t="s">
        <v>2940</v>
      </c>
      <c r="N171" s="16">
        <v>46</v>
      </c>
      <c r="O171" s="16" t="s">
        <v>17</v>
      </c>
      <c r="P171" s="16">
        <v>15</v>
      </c>
      <c r="Q171" s="16" t="s">
        <v>21</v>
      </c>
      <c r="S171" s="16">
        <v>0</v>
      </c>
      <c r="T171" s="16">
        <v>9.5</v>
      </c>
      <c r="U171" s="16">
        <v>2390</v>
      </c>
      <c r="V171" s="16" t="s">
        <v>1451</v>
      </c>
      <c r="X171" s="16" t="s">
        <v>19</v>
      </c>
      <c r="AD171" s="17">
        <v>360</v>
      </c>
      <c r="AE171" s="17">
        <v>49</v>
      </c>
      <c r="AF171" s="17">
        <v>31</v>
      </c>
      <c r="AG171" s="17" t="s">
        <v>17</v>
      </c>
      <c r="AH171" s="17">
        <v>12</v>
      </c>
      <c r="AI171" s="17">
        <v>0</v>
      </c>
      <c r="AJ171" s="17" t="s">
        <v>21</v>
      </c>
      <c r="AL171" s="17">
        <v>6.6</v>
      </c>
      <c r="AN171" s="17">
        <v>6.6</v>
      </c>
      <c r="AP171" s="17" t="s">
        <v>59</v>
      </c>
      <c r="AR171" s="17">
        <v>12</v>
      </c>
      <c r="AU171" s="17">
        <v>47</v>
      </c>
      <c r="AV171" s="17" t="s">
        <v>17</v>
      </c>
      <c r="AW171" s="17">
        <v>12</v>
      </c>
      <c r="AX171" s="17">
        <v>0</v>
      </c>
      <c r="AY171" s="17" t="s">
        <v>21</v>
      </c>
      <c r="BA171" s="17">
        <v>6.6</v>
      </c>
      <c r="BC171" s="17">
        <v>6.6</v>
      </c>
      <c r="BE171" s="17" t="s">
        <v>59</v>
      </c>
      <c r="BG171" s="17">
        <v>12</v>
      </c>
      <c r="BJ171" s="18" t="s">
        <v>20</v>
      </c>
      <c r="BQ171" s="19" t="s">
        <v>20</v>
      </c>
      <c r="BS171" s="19" t="s">
        <v>17</v>
      </c>
      <c r="BT171" s="54">
        <v>5</v>
      </c>
    </row>
    <row r="172" spans="1:73" ht="30" x14ac:dyDescent="0.25">
      <c r="A172" s="14" t="s">
        <v>1303</v>
      </c>
      <c r="B172" s="60">
        <f>VLOOKUP(A172,Pop!A300:B1244,2,FALSE)</f>
        <v>850</v>
      </c>
      <c r="C172" s="15" t="s">
        <v>17</v>
      </c>
      <c r="D172" s="16">
        <v>325</v>
      </c>
      <c r="E172" s="16" t="s">
        <v>17</v>
      </c>
      <c r="F172" s="27">
        <v>10</v>
      </c>
      <c r="G172" s="16" t="s">
        <v>21</v>
      </c>
      <c r="I172" s="24">
        <v>1000</v>
      </c>
      <c r="J172" s="27">
        <v>2.8</v>
      </c>
      <c r="K172" s="27">
        <v>21.2</v>
      </c>
      <c r="L172" s="27">
        <v>35.200000000000003</v>
      </c>
      <c r="N172" s="16">
        <v>47</v>
      </c>
      <c r="O172" s="16" t="s">
        <v>17</v>
      </c>
      <c r="P172" s="27">
        <v>10</v>
      </c>
      <c r="Q172" s="16" t="s">
        <v>21</v>
      </c>
      <c r="S172" s="24">
        <v>1000</v>
      </c>
      <c r="T172" s="27">
        <v>2.8</v>
      </c>
      <c r="U172" s="27">
        <v>71.2</v>
      </c>
      <c r="V172" s="27">
        <v>431.2</v>
      </c>
      <c r="X172" s="16" t="s">
        <v>19</v>
      </c>
      <c r="AD172" s="17">
        <v>325</v>
      </c>
      <c r="AE172" s="17">
        <v>47</v>
      </c>
      <c r="AF172" s="22">
        <v>37</v>
      </c>
      <c r="AG172" s="17" t="s">
        <v>17</v>
      </c>
      <c r="AH172" s="22">
        <v>20</v>
      </c>
      <c r="AI172" s="25">
        <v>1000</v>
      </c>
      <c r="AJ172" s="17" t="s">
        <v>21</v>
      </c>
      <c r="AL172" s="22">
        <v>5.6</v>
      </c>
      <c r="AM172" s="28">
        <v>2</v>
      </c>
      <c r="AN172" s="22">
        <v>20</v>
      </c>
      <c r="AP172" s="17" t="s">
        <v>147</v>
      </c>
      <c r="AS172" s="17" t="s">
        <v>1306</v>
      </c>
      <c r="AU172" s="31">
        <v>37</v>
      </c>
      <c r="AV172" s="17" t="s">
        <v>17</v>
      </c>
      <c r="AW172" s="22">
        <v>20</v>
      </c>
      <c r="AX172" s="25">
        <v>1000</v>
      </c>
      <c r="AY172" s="17" t="s">
        <v>21</v>
      </c>
      <c r="BA172" s="22">
        <v>5.6</v>
      </c>
      <c r="BB172" s="28">
        <v>2</v>
      </c>
      <c r="BC172" s="22">
        <v>20</v>
      </c>
      <c r="BE172" s="17" t="s">
        <v>147</v>
      </c>
      <c r="BH172" s="17" t="s">
        <v>1307</v>
      </c>
      <c r="BJ172" s="18" t="s">
        <v>20</v>
      </c>
      <c r="BQ172" s="19" t="s">
        <v>20</v>
      </c>
      <c r="BS172" s="19" t="s">
        <v>17</v>
      </c>
      <c r="BT172" s="54" t="s">
        <v>1308</v>
      </c>
    </row>
    <row r="173" spans="1:73" x14ac:dyDescent="0.25">
      <c r="A173" s="14" t="s">
        <v>1668</v>
      </c>
      <c r="B173" s="60">
        <f>VLOOKUP(A173,Pop!A69:B1013,2,FALSE)</f>
        <v>864</v>
      </c>
      <c r="C173" s="15" t="s">
        <v>17</v>
      </c>
      <c r="D173" s="16">
        <v>385</v>
      </c>
      <c r="E173" s="16" t="s">
        <v>17</v>
      </c>
      <c r="F173" s="16">
        <v>17.28</v>
      </c>
      <c r="G173" s="16" t="s">
        <v>21</v>
      </c>
      <c r="I173" s="16">
        <v>1000</v>
      </c>
      <c r="J173" s="16" t="s">
        <v>1671</v>
      </c>
      <c r="K173" s="16">
        <v>41.68</v>
      </c>
      <c r="L173" s="16">
        <v>72.180000000000007</v>
      </c>
      <c r="N173" s="16">
        <v>62</v>
      </c>
      <c r="O173" s="16" t="s">
        <v>17</v>
      </c>
      <c r="P173" s="16">
        <v>17.28</v>
      </c>
      <c r="Q173" s="16" t="s">
        <v>21</v>
      </c>
      <c r="S173" s="16">
        <v>1000</v>
      </c>
      <c r="T173" s="16" t="s">
        <v>1672</v>
      </c>
      <c r="U173" s="16">
        <v>310.08</v>
      </c>
      <c r="X173" s="16" t="s">
        <v>22</v>
      </c>
      <c r="Z173" s="16" t="s">
        <v>1673</v>
      </c>
      <c r="AD173" s="17">
        <v>372</v>
      </c>
      <c r="AE173" s="17">
        <v>50</v>
      </c>
      <c r="AF173" s="17" t="s">
        <v>1674</v>
      </c>
      <c r="AG173" s="17" t="s">
        <v>17</v>
      </c>
      <c r="AH173" s="17">
        <v>30.24</v>
      </c>
      <c r="AI173" s="17">
        <v>1000</v>
      </c>
      <c r="AJ173" s="17" t="s">
        <v>21</v>
      </c>
      <c r="AL173" s="17" t="s">
        <v>1675</v>
      </c>
      <c r="AM173" s="28">
        <v>1</v>
      </c>
      <c r="AN173" s="17" t="s">
        <v>1676</v>
      </c>
      <c r="AP173" s="17" t="s">
        <v>59</v>
      </c>
      <c r="AR173" s="17" t="s">
        <v>1677</v>
      </c>
      <c r="AU173" s="17">
        <v>30.24</v>
      </c>
      <c r="AV173" s="17" t="s">
        <v>17</v>
      </c>
      <c r="AW173" s="17">
        <v>30.24</v>
      </c>
      <c r="AX173" s="17" t="s">
        <v>1431</v>
      </c>
      <c r="AY173" s="17" t="s">
        <v>21</v>
      </c>
      <c r="BA173" s="17" t="s">
        <v>1678</v>
      </c>
      <c r="BB173" s="28">
        <v>1</v>
      </c>
      <c r="BC173" s="17" t="s">
        <v>1676</v>
      </c>
      <c r="BE173" s="17" t="s">
        <v>59</v>
      </c>
      <c r="BG173" s="17" t="s">
        <v>1679</v>
      </c>
      <c r="BJ173" s="18" t="s">
        <v>20</v>
      </c>
      <c r="BQ173" s="19" t="s">
        <v>20</v>
      </c>
      <c r="BS173" s="19" t="s">
        <v>17</v>
      </c>
      <c r="BT173" s="54" t="s">
        <v>1680</v>
      </c>
    </row>
    <row r="174" spans="1:73" x14ac:dyDescent="0.25">
      <c r="A174" s="14" t="s">
        <v>879</v>
      </c>
      <c r="B174" s="60">
        <f>VLOOKUP(A174,Pop!A139:B1083,2,FALSE)</f>
        <v>866</v>
      </c>
      <c r="C174" s="15" t="s">
        <v>17</v>
      </c>
      <c r="D174" s="16">
        <v>380</v>
      </c>
      <c r="E174" s="16" t="s">
        <v>17</v>
      </c>
      <c r="F174" s="16">
        <v>19</v>
      </c>
      <c r="G174" s="16" t="s">
        <v>38</v>
      </c>
      <c r="H174" s="16" t="s">
        <v>317</v>
      </c>
      <c r="I174" s="16">
        <v>1000</v>
      </c>
      <c r="J174" s="16">
        <v>2.4500000000000002</v>
      </c>
      <c r="K174" s="27">
        <v>28.8</v>
      </c>
      <c r="L174" s="27">
        <v>41.05</v>
      </c>
      <c r="N174" s="16">
        <v>20</v>
      </c>
      <c r="O174" s="16" t="s">
        <v>17</v>
      </c>
      <c r="P174" s="27">
        <v>19</v>
      </c>
      <c r="Q174" s="16" t="s">
        <v>38</v>
      </c>
      <c r="R174" s="16" t="s">
        <v>317</v>
      </c>
      <c r="S174" s="24">
        <v>1000</v>
      </c>
      <c r="T174" s="27">
        <v>2.4500000000000002</v>
      </c>
      <c r="U174" s="27">
        <v>77.8</v>
      </c>
      <c r="V174" s="16" t="s">
        <v>95</v>
      </c>
      <c r="X174" s="16" t="s">
        <v>80</v>
      </c>
      <c r="AD174" s="17">
        <v>380</v>
      </c>
      <c r="AE174" s="17">
        <v>20</v>
      </c>
      <c r="AF174" s="22">
        <v>19</v>
      </c>
      <c r="AG174" s="17" t="s">
        <v>17</v>
      </c>
      <c r="AH174" s="22">
        <v>19</v>
      </c>
      <c r="AI174" s="17" t="s">
        <v>882</v>
      </c>
      <c r="AJ174" s="17" t="s">
        <v>38</v>
      </c>
      <c r="AK174" s="17" t="s">
        <v>883</v>
      </c>
      <c r="AL174" s="22">
        <v>19</v>
      </c>
      <c r="AP174" s="17" t="s">
        <v>19</v>
      </c>
      <c r="AU174" s="22">
        <v>19</v>
      </c>
      <c r="AV174" s="17" t="s">
        <v>17</v>
      </c>
      <c r="AW174" s="22">
        <v>19</v>
      </c>
      <c r="AX174" s="17" t="s">
        <v>882</v>
      </c>
      <c r="AY174" s="17" t="s">
        <v>38</v>
      </c>
      <c r="AZ174" s="17" t="s">
        <v>102</v>
      </c>
      <c r="BA174" s="22">
        <v>19</v>
      </c>
      <c r="BE174" s="17" t="s">
        <v>19</v>
      </c>
      <c r="BJ174" s="18" t="s">
        <v>20</v>
      </c>
      <c r="BQ174" s="19" t="s">
        <v>20</v>
      </c>
      <c r="BS174" s="19" t="s">
        <v>17</v>
      </c>
      <c r="BT174" s="53">
        <v>1</v>
      </c>
    </row>
    <row r="175" spans="1:73" x14ac:dyDescent="0.25">
      <c r="A175" s="14" t="s">
        <v>2255</v>
      </c>
      <c r="B175" s="60">
        <f>VLOOKUP(A175,Pop!A177:B1121,2,FALSE)</f>
        <v>871</v>
      </c>
      <c r="C175" s="15" t="s">
        <v>17</v>
      </c>
      <c r="D175" s="16">
        <v>324</v>
      </c>
      <c r="E175" s="16" t="s">
        <v>17</v>
      </c>
      <c r="F175" s="16">
        <v>15.5</v>
      </c>
      <c r="G175" s="16" t="s">
        <v>227</v>
      </c>
      <c r="I175" s="16">
        <v>134</v>
      </c>
      <c r="J175" s="16">
        <v>2.3230000000000001E-2</v>
      </c>
      <c r="M175" s="16" t="s">
        <v>1743</v>
      </c>
      <c r="N175" s="16">
        <v>58</v>
      </c>
      <c r="O175" s="16" t="s">
        <v>17</v>
      </c>
      <c r="P175" s="16">
        <v>15.5</v>
      </c>
      <c r="Q175" s="16" t="s">
        <v>227</v>
      </c>
      <c r="S175" s="16">
        <v>134</v>
      </c>
      <c r="T175" s="16">
        <v>2.3230000000000001E-2</v>
      </c>
      <c r="W175" s="16" t="s">
        <v>1744</v>
      </c>
      <c r="X175" s="16" t="s">
        <v>22</v>
      </c>
      <c r="Z175" s="24">
        <v>132000</v>
      </c>
      <c r="AD175" s="17">
        <v>348</v>
      </c>
      <c r="AE175" s="17">
        <v>64</v>
      </c>
      <c r="AF175" s="17">
        <v>25.51</v>
      </c>
      <c r="AG175" s="17" t="s">
        <v>17</v>
      </c>
      <c r="AH175" s="17">
        <v>16.46</v>
      </c>
      <c r="AI175" s="17">
        <v>0</v>
      </c>
      <c r="AJ175" s="17" t="s">
        <v>227</v>
      </c>
      <c r="AL175" s="17">
        <v>4.8099999999999997E-2</v>
      </c>
      <c r="AO175" s="17" t="s">
        <v>1745</v>
      </c>
      <c r="AP175" s="17" t="s">
        <v>22</v>
      </c>
      <c r="AR175" s="25">
        <v>290000</v>
      </c>
      <c r="AU175" s="17">
        <v>35.090000000000003</v>
      </c>
      <c r="AV175" s="17" t="s">
        <v>17</v>
      </c>
      <c r="AW175" s="17">
        <v>10.46</v>
      </c>
      <c r="AX175" s="17">
        <v>0</v>
      </c>
      <c r="AY175" s="17" t="s">
        <v>227</v>
      </c>
      <c r="BA175" s="17">
        <v>4.8099999999999997E-2</v>
      </c>
      <c r="BD175" s="17" t="s">
        <v>1746</v>
      </c>
      <c r="BE175" s="17" t="s">
        <v>22</v>
      </c>
      <c r="BG175" s="25">
        <v>290000</v>
      </c>
      <c r="BJ175" s="18" t="s">
        <v>17</v>
      </c>
      <c r="BK175" s="18">
        <v>10.24</v>
      </c>
      <c r="BL175" s="18">
        <v>10.24</v>
      </c>
      <c r="BP175" s="18" t="s">
        <v>1747</v>
      </c>
      <c r="BQ175" s="19" t="s">
        <v>20</v>
      </c>
      <c r="BS175" s="19" t="s">
        <v>20</v>
      </c>
    </row>
    <row r="176" spans="1:73" x14ac:dyDescent="0.25">
      <c r="A176" s="14" t="s">
        <v>884</v>
      </c>
      <c r="B176" s="60">
        <f>VLOOKUP(A176,Pop!A203:B1147,2,FALSE)</f>
        <v>875</v>
      </c>
      <c r="C176" s="15" t="s">
        <v>17</v>
      </c>
      <c r="D176" s="16">
        <v>370</v>
      </c>
      <c r="E176" s="16" t="s">
        <v>17</v>
      </c>
      <c r="F176" s="16">
        <v>19.02</v>
      </c>
      <c r="G176" s="16" t="s">
        <v>21</v>
      </c>
      <c r="I176" s="16">
        <v>2000</v>
      </c>
      <c r="J176" s="16">
        <v>6.2104999999999999E-3</v>
      </c>
      <c r="K176" s="16">
        <v>37.65</v>
      </c>
      <c r="L176" s="16">
        <v>75.3</v>
      </c>
      <c r="N176" s="16">
        <v>27</v>
      </c>
      <c r="O176" s="16" t="s">
        <v>17</v>
      </c>
      <c r="P176" s="16">
        <v>19.02</v>
      </c>
      <c r="Q176" s="16" t="s">
        <v>21</v>
      </c>
      <c r="S176" s="16">
        <v>2000</v>
      </c>
      <c r="T176" s="16">
        <v>6.2104999999999999E-3</v>
      </c>
      <c r="U176" s="16">
        <v>37.65</v>
      </c>
      <c r="V176" s="16">
        <v>75.3</v>
      </c>
      <c r="X176" s="16" t="s">
        <v>19</v>
      </c>
      <c r="AD176" s="17">
        <v>370</v>
      </c>
      <c r="AE176" s="17">
        <v>27</v>
      </c>
      <c r="AF176" s="17">
        <v>38.630000000000003</v>
      </c>
      <c r="AG176" s="17" t="s">
        <v>17</v>
      </c>
      <c r="AH176" s="17">
        <v>1.1599999999999999E-2</v>
      </c>
      <c r="AI176" s="17">
        <v>2000</v>
      </c>
      <c r="AJ176" s="17" t="s">
        <v>21</v>
      </c>
      <c r="AL176" s="17">
        <v>1.1599999999999999E-2</v>
      </c>
      <c r="AP176" s="17" t="s">
        <v>59</v>
      </c>
      <c r="AR176" s="17" t="s">
        <v>887</v>
      </c>
      <c r="AU176" s="17">
        <v>38.630000000000003</v>
      </c>
      <c r="AV176" s="17" t="s">
        <v>17</v>
      </c>
      <c r="AW176" s="17">
        <v>1.1599999999999999E-2</v>
      </c>
      <c r="AX176" s="17">
        <v>2000</v>
      </c>
      <c r="AY176" s="17" t="s">
        <v>21</v>
      </c>
      <c r="BA176" s="17">
        <v>1.1599999999999999E-2</v>
      </c>
      <c r="BJ176" s="18" t="s">
        <v>20</v>
      </c>
      <c r="BQ176" s="19" t="s">
        <v>20</v>
      </c>
      <c r="BS176" s="19" t="s">
        <v>17</v>
      </c>
      <c r="BT176" s="54">
        <v>11</v>
      </c>
    </row>
    <row r="177" spans="1:73" x14ac:dyDescent="0.25">
      <c r="A177" s="14" t="s">
        <v>1623</v>
      </c>
      <c r="B177" s="60">
        <f>VLOOKUP(A177,Pop!A48:B992,2,FALSE)</f>
        <v>876</v>
      </c>
      <c r="C177" s="15" t="s">
        <v>17</v>
      </c>
      <c r="D177" s="16">
        <v>372</v>
      </c>
      <c r="E177" s="16" t="s">
        <v>17</v>
      </c>
      <c r="F177" s="16">
        <v>9</v>
      </c>
      <c r="G177" s="16" t="s">
        <v>21</v>
      </c>
      <c r="I177" s="16">
        <v>1000</v>
      </c>
      <c r="J177" s="16" t="s">
        <v>1626</v>
      </c>
      <c r="K177" s="16">
        <v>39</v>
      </c>
      <c r="L177" s="16">
        <v>76.5</v>
      </c>
      <c r="N177" s="16">
        <v>7</v>
      </c>
      <c r="O177" s="16" t="s">
        <v>20</v>
      </c>
      <c r="U177" s="16">
        <v>189</v>
      </c>
      <c r="V177" s="16">
        <v>1501.5</v>
      </c>
      <c r="X177" s="16" t="s">
        <v>19</v>
      </c>
      <c r="AD177" s="17">
        <v>364</v>
      </c>
      <c r="AE177" s="17">
        <v>7</v>
      </c>
      <c r="AF177" s="17">
        <v>20</v>
      </c>
      <c r="AG177" s="17" t="s">
        <v>17</v>
      </c>
      <c r="AH177" s="17">
        <v>12.2</v>
      </c>
      <c r="AI177" s="17">
        <v>2000</v>
      </c>
      <c r="AJ177" s="17" t="s">
        <v>21</v>
      </c>
      <c r="AL177" s="17">
        <v>5.0999999999999996</v>
      </c>
      <c r="AN177" s="17">
        <v>5.0999999999999996</v>
      </c>
      <c r="AP177" s="17" t="s">
        <v>19</v>
      </c>
      <c r="AU177" s="17">
        <v>40</v>
      </c>
      <c r="AV177" s="17" t="s">
        <v>20</v>
      </c>
      <c r="BC177" s="17">
        <v>5.0999999999999996</v>
      </c>
      <c r="BE177" s="17" t="s">
        <v>19</v>
      </c>
      <c r="BJ177" s="18" t="s">
        <v>20</v>
      </c>
      <c r="BQ177" s="19" t="s">
        <v>20</v>
      </c>
      <c r="BS177" s="19" t="s">
        <v>20</v>
      </c>
    </row>
    <row r="178" spans="1:73" x14ac:dyDescent="0.25">
      <c r="A178" s="14" t="s">
        <v>2158</v>
      </c>
      <c r="B178" s="60">
        <f>VLOOKUP(A178,Pop!A202:B1146,2,FALSE)</f>
        <v>876</v>
      </c>
      <c r="C178" s="15" t="s">
        <v>17</v>
      </c>
      <c r="D178" s="16">
        <v>363</v>
      </c>
      <c r="E178" s="16" t="s">
        <v>17</v>
      </c>
      <c r="F178" s="16">
        <v>12</v>
      </c>
      <c r="G178" s="16" t="s">
        <v>21</v>
      </c>
      <c r="I178" s="16">
        <v>1333</v>
      </c>
      <c r="J178" s="16" t="s">
        <v>203</v>
      </c>
      <c r="K178" s="16">
        <v>20.2</v>
      </c>
      <c r="L178" s="16">
        <v>30.4</v>
      </c>
      <c r="N178" s="16">
        <v>44</v>
      </c>
      <c r="O178" s="16" t="s">
        <v>17</v>
      </c>
      <c r="P178" s="16">
        <v>12</v>
      </c>
      <c r="Q178" s="16" t="s">
        <v>21</v>
      </c>
      <c r="S178" s="16">
        <v>1333</v>
      </c>
      <c r="T178" s="16" t="s">
        <v>204</v>
      </c>
      <c r="U178" s="16">
        <v>48.2</v>
      </c>
      <c r="V178" s="16">
        <v>237.2</v>
      </c>
      <c r="X178" s="16" t="s">
        <v>19</v>
      </c>
      <c r="AD178" s="17">
        <v>352</v>
      </c>
      <c r="AE178" s="17">
        <v>36</v>
      </c>
      <c r="AF178" s="17">
        <v>12</v>
      </c>
      <c r="AG178" s="17" t="s">
        <v>17</v>
      </c>
      <c r="AH178" s="17">
        <v>12</v>
      </c>
      <c r="AI178" s="17">
        <v>1333</v>
      </c>
      <c r="AJ178" s="17" t="s">
        <v>21</v>
      </c>
      <c r="AL178" s="17" t="s">
        <v>204</v>
      </c>
      <c r="AM178" s="28">
        <v>1</v>
      </c>
      <c r="AP178" s="17" t="s">
        <v>19</v>
      </c>
      <c r="AU178" s="17">
        <v>12</v>
      </c>
      <c r="AV178" s="17" t="s">
        <v>17</v>
      </c>
      <c r="AW178" s="17">
        <v>12</v>
      </c>
      <c r="AX178" s="17">
        <v>1333</v>
      </c>
      <c r="AY178" s="17" t="s">
        <v>21</v>
      </c>
      <c r="BA178" s="17" t="s">
        <v>205</v>
      </c>
      <c r="BB178" s="28">
        <v>1</v>
      </c>
      <c r="BE178" s="17" t="s">
        <v>19</v>
      </c>
      <c r="BJ178" s="18" t="s">
        <v>20</v>
      </c>
      <c r="BQ178" s="19" t="s">
        <v>17</v>
      </c>
      <c r="BR178" s="19">
        <v>17</v>
      </c>
      <c r="BS178" s="19" t="s">
        <v>20</v>
      </c>
      <c r="BU178" s="57" t="s">
        <v>206</v>
      </c>
    </row>
    <row r="179" spans="1:73" x14ac:dyDescent="0.25">
      <c r="A179" s="14" t="s">
        <v>34</v>
      </c>
      <c r="B179" s="60">
        <f>VLOOKUP(A179,Pop!A270:B1214,2,FALSE)</f>
        <v>879</v>
      </c>
      <c r="C179" s="15" t="s">
        <v>17</v>
      </c>
      <c r="D179" s="16">
        <v>0</v>
      </c>
      <c r="E179" s="16" t="s">
        <v>20</v>
      </c>
      <c r="O179" s="16" t="s">
        <v>20</v>
      </c>
      <c r="AD179" s="17">
        <v>352</v>
      </c>
      <c r="AE179" s="17">
        <v>17</v>
      </c>
      <c r="AF179" s="17">
        <v>50.5</v>
      </c>
      <c r="AG179" s="17" t="s">
        <v>17</v>
      </c>
      <c r="AH179" s="17">
        <v>50.5</v>
      </c>
      <c r="AI179" s="17" t="s">
        <v>37</v>
      </c>
      <c r="AJ179" s="17" t="s">
        <v>38</v>
      </c>
      <c r="AK179" s="17" t="s">
        <v>39</v>
      </c>
      <c r="AL179" s="17" t="s">
        <v>40</v>
      </c>
      <c r="AO179" s="17" t="s">
        <v>41</v>
      </c>
      <c r="AP179" s="17" t="s">
        <v>42</v>
      </c>
      <c r="AT179" s="17" t="s">
        <v>43</v>
      </c>
      <c r="AU179" s="17">
        <v>83</v>
      </c>
      <c r="AV179" s="17" t="s">
        <v>17</v>
      </c>
      <c r="AW179" s="17">
        <v>83</v>
      </c>
      <c r="AX179" s="17" t="s">
        <v>37</v>
      </c>
      <c r="AY179" s="17" t="s">
        <v>38</v>
      </c>
      <c r="AZ179" s="17" t="s">
        <v>44</v>
      </c>
      <c r="BA179" s="17">
        <v>83</v>
      </c>
      <c r="BD179" s="17" t="s">
        <v>45</v>
      </c>
      <c r="BE179" s="17" t="s">
        <v>42</v>
      </c>
      <c r="BI179" s="17" t="s">
        <v>46</v>
      </c>
      <c r="BJ179" s="18" t="s">
        <v>47</v>
      </c>
      <c r="BQ179" s="19" t="s">
        <v>20</v>
      </c>
      <c r="BS179" s="19" t="s">
        <v>17</v>
      </c>
      <c r="BT179" s="54">
        <v>12.5</v>
      </c>
      <c r="BU179" s="57" t="s">
        <v>48</v>
      </c>
    </row>
    <row r="180" spans="1:73" x14ac:dyDescent="0.25">
      <c r="A180" s="14" t="s">
        <v>322</v>
      </c>
      <c r="B180" s="60">
        <f>VLOOKUP(A180,Pop!A143:B1087,2,FALSE)</f>
        <v>908</v>
      </c>
      <c r="C180" s="15" t="s">
        <v>17</v>
      </c>
      <c r="D180" s="16">
        <v>334</v>
      </c>
      <c r="E180" s="16" t="s">
        <v>17</v>
      </c>
      <c r="F180" s="16">
        <v>20</v>
      </c>
      <c r="G180" s="16" t="s">
        <v>21</v>
      </c>
      <c r="I180" s="16">
        <v>1000</v>
      </c>
      <c r="J180" s="16">
        <v>2.5500000000000002E-3</v>
      </c>
      <c r="K180" s="16">
        <v>30.2</v>
      </c>
      <c r="L180" s="16">
        <v>42.95</v>
      </c>
      <c r="N180" s="16">
        <v>26</v>
      </c>
      <c r="O180" s="16" t="s">
        <v>17</v>
      </c>
      <c r="P180" s="16">
        <v>20</v>
      </c>
      <c r="Q180" s="16" t="s">
        <v>21</v>
      </c>
      <c r="S180" s="16">
        <v>1000</v>
      </c>
      <c r="T180" s="16">
        <v>2.5500000000000002E-3</v>
      </c>
      <c r="U180" s="16">
        <v>81.2</v>
      </c>
      <c r="V180" s="16">
        <v>527.45000000000005</v>
      </c>
      <c r="X180" s="16" t="s">
        <v>19</v>
      </c>
      <c r="AD180" s="17">
        <v>331</v>
      </c>
      <c r="AE180" s="17">
        <v>26</v>
      </c>
      <c r="AF180" s="17">
        <v>13</v>
      </c>
      <c r="AG180" s="17" t="s">
        <v>17</v>
      </c>
      <c r="AH180" s="17">
        <v>13</v>
      </c>
      <c r="AI180" s="17" t="s">
        <v>150</v>
      </c>
      <c r="AJ180" s="17" t="s">
        <v>38</v>
      </c>
      <c r="AK180" s="17" t="s">
        <v>102</v>
      </c>
      <c r="AL180" s="17">
        <v>0</v>
      </c>
      <c r="AM180" s="17">
        <v>13</v>
      </c>
      <c r="AN180" s="17">
        <v>13</v>
      </c>
      <c r="AP180" s="17" t="s">
        <v>19</v>
      </c>
      <c r="AU180" s="17">
        <v>13</v>
      </c>
      <c r="AV180" s="17" t="s">
        <v>17</v>
      </c>
      <c r="AW180" s="17">
        <v>13</v>
      </c>
      <c r="AX180" s="17">
        <v>1000</v>
      </c>
      <c r="AY180" s="17" t="s">
        <v>21</v>
      </c>
      <c r="BA180" s="17">
        <v>1.5E-3</v>
      </c>
      <c r="BC180" s="17">
        <v>13</v>
      </c>
      <c r="BE180" s="17" t="s">
        <v>19</v>
      </c>
      <c r="BJ180" s="18" t="s">
        <v>20</v>
      </c>
      <c r="BQ180" s="19" t="s">
        <v>20</v>
      </c>
      <c r="BS180" s="19" t="s">
        <v>17</v>
      </c>
      <c r="BT180" s="54">
        <v>4</v>
      </c>
    </row>
    <row r="181" spans="1:73" ht="30" x14ac:dyDescent="0.25">
      <c r="A181" s="14" t="s">
        <v>1176</v>
      </c>
      <c r="B181" s="60">
        <f>VLOOKUP(A181,Pop!A274:B1218,2,FALSE)</f>
        <v>919</v>
      </c>
      <c r="C181" s="15" t="s">
        <v>17</v>
      </c>
      <c r="D181" s="16">
        <v>400</v>
      </c>
      <c r="E181" s="16" t="s">
        <v>17</v>
      </c>
      <c r="F181" s="16">
        <v>14.9</v>
      </c>
      <c r="G181" s="16" t="s">
        <v>21</v>
      </c>
      <c r="I181" s="16">
        <v>2000</v>
      </c>
      <c r="J181" s="16" t="s">
        <v>1179</v>
      </c>
      <c r="K181" s="16">
        <v>28.4</v>
      </c>
      <c r="L181" s="16">
        <v>50.9</v>
      </c>
      <c r="N181" s="16">
        <v>17</v>
      </c>
      <c r="O181" s="16" t="s">
        <v>17</v>
      </c>
      <c r="P181" s="16">
        <v>14.9</v>
      </c>
      <c r="Q181" s="16" t="s">
        <v>21</v>
      </c>
      <c r="S181" s="16">
        <v>2000</v>
      </c>
      <c r="T181" s="16">
        <v>4.5</v>
      </c>
      <c r="U181" s="16">
        <v>118.4</v>
      </c>
      <c r="W181" s="16" t="s">
        <v>1180</v>
      </c>
      <c r="X181" s="16" t="s">
        <v>19</v>
      </c>
      <c r="Y181" s="16" t="s">
        <v>1181</v>
      </c>
      <c r="AD181" s="17">
        <v>395</v>
      </c>
      <c r="AE181" s="17">
        <v>17</v>
      </c>
      <c r="AF181" s="17">
        <v>23</v>
      </c>
      <c r="AG181" s="17" t="s">
        <v>17</v>
      </c>
      <c r="AH181" s="17">
        <v>17</v>
      </c>
      <c r="AI181" s="17">
        <v>2000</v>
      </c>
      <c r="AJ181" s="17" t="s">
        <v>21</v>
      </c>
      <c r="AL181" s="17" t="s">
        <v>1182</v>
      </c>
      <c r="AN181" s="17" t="s">
        <v>1183</v>
      </c>
      <c r="AP181" s="17" t="s">
        <v>19</v>
      </c>
      <c r="AU181" s="17">
        <v>19</v>
      </c>
      <c r="AV181" s="17" t="s">
        <v>17</v>
      </c>
      <c r="AW181" s="17">
        <v>17</v>
      </c>
      <c r="AX181" s="17">
        <v>2000</v>
      </c>
      <c r="AY181" s="17" t="s">
        <v>21</v>
      </c>
      <c r="BA181" s="17" t="s">
        <v>1184</v>
      </c>
      <c r="BC181" s="17" t="s">
        <v>1185</v>
      </c>
      <c r="BE181" s="17" t="s">
        <v>19</v>
      </c>
      <c r="BJ181" s="18" t="s">
        <v>47</v>
      </c>
      <c r="BQ181" s="19" t="s">
        <v>20</v>
      </c>
      <c r="BS181" s="19" t="s">
        <v>17</v>
      </c>
      <c r="BT181" s="54" t="s">
        <v>1186</v>
      </c>
    </row>
    <row r="182" spans="1:73" x14ac:dyDescent="0.25">
      <c r="A182" s="14" t="s">
        <v>1343</v>
      </c>
      <c r="B182" s="60">
        <f>VLOOKUP(A182,Pop!A175:B1119,2,FALSE)</f>
        <v>920</v>
      </c>
      <c r="C182" s="15" t="s">
        <v>17</v>
      </c>
      <c r="D182" s="16">
        <v>320</v>
      </c>
      <c r="E182" s="16" t="s">
        <v>17</v>
      </c>
      <c r="F182" s="34">
        <v>16</v>
      </c>
      <c r="G182" s="16" t="s">
        <v>21</v>
      </c>
      <c r="I182" s="24">
        <v>1500</v>
      </c>
      <c r="J182" s="16">
        <v>1.06E-2</v>
      </c>
      <c r="K182" s="16">
        <v>26.5</v>
      </c>
      <c r="L182" s="16">
        <v>41.5</v>
      </c>
      <c r="N182" s="16">
        <v>30</v>
      </c>
      <c r="O182" s="16" t="s">
        <v>17</v>
      </c>
      <c r="P182" s="34">
        <v>16</v>
      </c>
      <c r="Q182" s="16" t="s">
        <v>21</v>
      </c>
      <c r="S182" s="24">
        <v>1500</v>
      </c>
      <c r="T182" s="16">
        <v>1.06E-2</v>
      </c>
      <c r="U182" s="27">
        <v>86.5</v>
      </c>
      <c r="V182" s="27">
        <v>611.5</v>
      </c>
      <c r="X182" s="16" t="s">
        <v>19</v>
      </c>
      <c r="AD182" s="17">
        <v>298</v>
      </c>
      <c r="AE182" s="17">
        <v>27</v>
      </c>
      <c r="AF182" s="17">
        <v>33.119999999999997</v>
      </c>
      <c r="AG182" s="17" t="s">
        <v>17</v>
      </c>
      <c r="AH182" s="22">
        <v>27.25</v>
      </c>
      <c r="AI182" s="25">
        <v>1500</v>
      </c>
      <c r="AJ182" s="17" t="s">
        <v>21</v>
      </c>
      <c r="AL182" s="17">
        <v>1.7999999999999999E-2</v>
      </c>
      <c r="AU182" s="17">
        <v>37.619999999999997</v>
      </c>
      <c r="AV182" s="17" t="s">
        <v>17</v>
      </c>
      <c r="AW182" s="17">
        <v>27.25</v>
      </c>
      <c r="AX182" s="25">
        <v>1500</v>
      </c>
      <c r="AY182" s="17" t="s">
        <v>21</v>
      </c>
      <c r="BA182" s="17">
        <v>1.7999999999999999E-2</v>
      </c>
      <c r="BJ182" s="18" t="s">
        <v>20</v>
      </c>
      <c r="BQ182" s="19" t="s">
        <v>20</v>
      </c>
      <c r="BS182" s="19" t="s">
        <v>20</v>
      </c>
    </row>
    <row r="183" spans="1:73" x14ac:dyDescent="0.25">
      <c r="A183" s="14" t="s">
        <v>1217</v>
      </c>
      <c r="B183" s="60">
        <f>VLOOKUP(A183,Pop!A111:B1055,2,FALSE)</f>
        <v>928</v>
      </c>
      <c r="C183" s="15" t="s">
        <v>17</v>
      </c>
      <c r="D183" s="16">
        <v>342</v>
      </c>
      <c r="E183" s="16" t="s">
        <v>17</v>
      </c>
      <c r="F183" s="16">
        <v>8</v>
      </c>
      <c r="G183" s="16" t="s">
        <v>21</v>
      </c>
      <c r="I183" s="16">
        <v>0</v>
      </c>
      <c r="J183" s="16" t="s">
        <v>1220</v>
      </c>
      <c r="K183" s="16">
        <v>20.5</v>
      </c>
      <c r="L183" s="16">
        <v>33</v>
      </c>
      <c r="N183" s="16">
        <v>42</v>
      </c>
      <c r="O183" s="16" t="s">
        <v>17</v>
      </c>
      <c r="P183" s="16">
        <v>8</v>
      </c>
      <c r="Q183" s="16" t="s">
        <v>21</v>
      </c>
      <c r="S183" s="16">
        <v>0</v>
      </c>
      <c r="T183" s="16">
        <v>2.5</v>
      </c>
      <c r="U183" s="16">
        <v>70.5</v>
      </c>
      <c r="V183" s="16">
        <v>508</v>
      </c>
      <c r="X183" s="16" t="s">
        <v>19</v>
      </c>
      <c r="AD183" s="17">
        <v>342</v>
      </c>
      <c r="AE183" s="17">
        <v>42</v>
      </c>
      <c r="AG183" s="17" t="s">
        <v>17</v>
      </c>
      <c r="AH183" s="17">
        <v>8</v>
      </c>
      <c r="AI183" s="17">
        <v>0</v>
      </c>
      <c r="AJ183" s="17" t="s">
        <v>21</v>
      </c>
      <c r="AL183" s="17">
        <v>2</v>
      </c>
      <c r="AN183" s="17">
        <v>2</v>
      </c>
      <c r="AP183" s="17" t="s">
        <v>19</v>
      </c>
      <c r="AV183" s="17" t="s">
        <v>17</v>
      </c>
      <c r="AW183" s="17">
        <v>8</v>
      </c>
      <c r="AX183" s="17">
        <v>0</v>
      </c>
      <c r="AY183" s="17" t="s">
        <v>21</v>
      </c>
      <c r="BA183" s="17">
        <v>2</v>
      </c>
      <c r="BC183" s="17">
        <v>2</v>
      </c>
      <c r="BE183" s="17" t="s">
        <v>19</v>
      </c>
      <c r="BJ183" s="18" t="s">
        <v>20</v>
      </c>
      <c r="BQ183" s="19" t="s">
        <v>20</v>
      </c>
      <c r="BS183" s="19" t="s">
        <v>20</v>
      </c>
    </row>
    <row r="184" spans="1:73" ht="30" x14ac:dyDescent="0.25">
      <c r="A184" s="14" t="s">
        <v>2261</v>
      </c>
      <c r="B184" s="60">
        <f>VLOOKUP(A184,Pop!A122:B1066,2,FALSE)</f>
        <v>930</v>
      </c>
      <c r="C184" s="15" t="s">
        <v>17</v>
      </c>
      <c r="D184" s="16">
        <v>425</v>
      </c>
      <c r="E184" s="16" t="s">
        <v>17</v>
      </c>
      <c r="F184" s="16">
        <v>27.62</v>
      </c>
      <c r="G184" s="16" t="s">
        <v>21</v>
      </c>
      <c r="I184" s="16">
        <v>2000</v>
      </c>
      <c r="J184" s="16" t="s">
        <v>1892</v>
      </c>
      <c r="K184" s="16">
        <v>43.28</v>
      </c>
      <c r="L184" s="16">
        <v>69.38</v>
      </c>
      <c r="N184" s="16">
        <v>35</v>
      </c>
      <c r="O184" s="16" t="s">
        <v>17</v>
      </c>
      <c r="P184" s="16">
        <v>27.62</v>
      </c>
      <c r="Q184" s="16" t="s">
        <v>21</v>
      </c>
      <c r="S184" s="16">
        <v>2000</v>
      </c>
      <c r="T184" s="16" t="s">
        <v>1892</v>
      </c>
      <c r="U184" s="16">
        <v>147.68</v>
      </c>
      <c r="V184" s="16">
        <v>1043.56</v>
      </c>
      <c r="X184" s="16" t="s">
        <v>59</v>
      </c>
      <c r="Z184" s="34">
        <v>708000</v>
      </c>
      <c r="AD184" s="17">
        <v>437</v>
      </c>
      <c r="AE184" s="17">
        <v>36</v>
      </c>
      <c r="AF184" s="17">
        <v>44.27</v>
      </c>
      <c r="AG184" s="17" t="s">
        <v>17</v>
      </c>
      <c r="AH184" s="17">
        <v>23.71</v>
      </c>
      <c r="AI184" s="17">
        <v>2000</v>
      </c>
      <c r="AJ184" s="17" t="s">
        <v>21</v>
      </c>
      <c r="AL184" s="17" t="s">
        <v>1893</v>
      </c>
      <c r="AN184" s="17" t="s">
        <v>1894</v>
      </c>
      <c r="AP184" s="17" t="s">
        <v>59</v>
      </c>
      <c r="AR184" s="17" t="s">
        <v>1895</v>
      </c>
      <c r="AU184" s="17">
        <v>46.75</v>
      </c>
      <c r="AV184" s="17" t="s">
        <v>17</v>
      </c>
      <c r="AW184" s="17">
        <v>23.71</v>
      </c>
      <c r="AX184" s="17">
        <v>2000</v>
      </c>
      <c r="AY184" s="17" t="s">
        <v>21</v>
      </c>
      <c r="BA184" s="17" t="s">
        <v>1893</v>
      </c>
      <c r="BC184" s="17" t="s">
        <v>1896</v>
      </c>
      <c r="BE184" s="17" t="s">
        <v>59</v>
      </c>
      <c r="BG184" s="17" t="s">
        <v>1895</v>
      </c>
      <c r="BJ184" s="18" t="s">
        <v>47</v>
      </c>
      <c r="BQ184" s="19" t="s">
        <v>20</v>
      </c>
      <c r="BS184" s="19" t="s">
        <v>20</v>
      </c>
      <c r="BU184" s="57" t="s">
        <v>1897</v>
      </c>
    </row>
    <row r="185" spans="1:73" x14ac:dyDescent="0.25">
      <c r="A185" s="14" t="s">
        <v>2251</v>
      </c>
      <c r="B185" s="60">
        <f>VLOOKUP(A185,Pop!A285:B1229,2,FALSE)</f>
        <v>966</v>
      </c>
      <c r="C185" s="15" t="s">
        <v>17</v>
      </c>
      <c r="D185" s="16">
        <v>371</v>
      </c>
      <c r="E185" s="16" t="s">
        <v>17</v>
      </c>
      <c r="F185" s="16">
        <v>12</v>
      </c>
      <c r="G185" s="16" t="s">
        <v>21</v>
      </c>
      <c r="I185" s="16">
        <v>0</v>
      </c>
      <c r="J185" s="16" t="s">
        <v>1532</v>
      </c>
      <c r="K185" s="16">
        <v>46.5</v>
      </c>
      <c r="L185" s="16">
        <v>81</v>
      </c>
      <c r="M185" s="16" t="s">
        <v>1533</v>
      </c>
      <c r="N185" s="16">
        <v>72</v>
      </c>
      <c r="O185" s="16" t="s">
        <v>17</v>
      </c>
      <c r="P185" s="16">
        <v>12</v>
      </c>
      <c r="Q185" s="16" t="s">
        <v>38</v>
      </c>
      <c r="R185" s="16" t="s">
        <v>1534</v>
      </c>
      <c r="S185" s="16">
        <v>0</v>
      </c>
      <c r="T185" s="16" t="s">
        <v>1535</v>
      </c>
      <c r="U185" s="16">
        <v>172.5</v>
      </c>
      <c r="V185" s="16">
        <v>1392</v>
      </c>
      <c r="W185" s="16" t="s">
        <v>1533</v>
      </c>
      <c r="X185" s="16" t="s">
        <v>19</v>
      </c>
      <c r="AC185" s="16" t="s">
        <v>95</v>
      </c>
      <c r="AD185" s="17">
        <v>366</v>
      </c>
      <c r="AE185" s="17">
        <v>61</v>
      </c>
      <c r="AF185" s="17">
        <v>23.7</v>
      </c>
      <c r="AG185" s="17" t="s">
        <v>17</v>
      </c>
      <c r="AH185" s="17">
        <v>10.7</v>
      </c>
      <c r="AI185" s="17">
        <v>0</v>
      </c>
      <c r="AJ185" s="17" t="s">
        <v>21</v>
      </c>
      <c r="AL185" s="17" t="s">
        <v>1536</v>
      </c>
      <c r="AN185" s="17" t="s">
        <v>1537</v>
      </c>
      <c r="AP185" s="17" t="s">
        <v>59</v>
      </c>
      <c r="AR185" s="17" t="s">
        <v>1538</v>
      </c>
      <c r="AV185" s="17" t="s">
        <v>17</v>
      </c>
      <c r="AW185" s="17">
        <v>10.7</v>
      </c>
      <c r="AX185" s="17">
        <v>0</v>
      </c>
      <c r="AY185" s="17" t="s">
        <v>21</v>
      </c>
      <c r="BA185" s="17" t="s">
        <v>1539</v>
      </c>
      <c r="BC185" s="17" t="s">
        <v>1540</v>
      </c>
      <c r="BD185" s="17" t="s">
        <v>1541</v>
      </c>
      <c r="BE185" s="17" t="s">
        <v>59</v>
      </c>
      <c r="BG185" s="17" t="s">
        <v>1538</v>
      </c>
      <c r="BJ185" s="18" t="s">
        <v>20</v>
      </c>
      <c r="BQ185" s="19" t="s">
        <v>20</v>
      </c>
      <c r="BS185" s="19" t="s">
        <v>17</v>
      </c>
      <c r="BT185" s="54">
        <v>8.5</v>
      </c>
      <c r="BU185" s="57" t="s">
        <v>1542</v>
      </c>
    </row>
    <row r="186" spans="1:73" x14ac:dyDescent="0.25">
      <c r="A186" s="14" t="s">
        <v>1016</v>
      </c>
      <c r="B186" s="60">
        <f>VLOOKUP(A186,Pop!A293:B1237,2,FALSE)</f>
        <v>966</v>
      </c>
      <c r="C186" s="15" t="s">
        <v>17</v>
      </c>
      <c r="D186" s="16">
        <v>420</v>
      </c>
      <c r="E186" s="16" t="s">
        <v>17</v>
      </c>
      <c r="F186" s="16">
        <v>25.96</v>
      </c>
      <c r="G186" s="16" t="s">
        <v>21</v>
      </c>
      <c r="I186" s="16">
        <v>2000</v>
      </c>
      <c r="J186" s="16">
        <v>3.3999999999999998E-3</v>
      </c>
      <c r="K186" s="16">
        <v>36.159999999999997</v>
      </c>
      <c r="L186" s="16">
        <v>53.16</v>
      </c>
      <c r="N186" s="16">
        <v>46</v>
      </c>
      <c r="O186" s="16" t="s">
        <v>17</v>
      </c>
      <c r="P186" s="16">
        <v>25.96</v>
      </c>
      <c r="Q186" s="16" t="s">
        <v>21</v>
      </c>
      <c r="S186" s="16">
        <v>2000</v>
      </c>
      <c r="T186" s="16">
        <v>3.3999999999999998E-3</v>
      </c>
      <c r="U186" s="16">
        <v>123.32</v>
      </c>
      <c r="V186" s="16" t="s">
        <v>95</v>
      </c>
      <c r="X186" s="16" t="s">
        <v>19</v>
      </c>
      <c r="AD186" s="17">
        <v>408</v>
      </c>
      <c r="AE186" s="17">
        <v>40</v>
      </c>
      <c r="AF186" s="17">
        <v>13.76</v>
      </c>
      <c r="AG186" s="17" t="s">
        <v>17</v>
      </c>
      <c r="AH186" s="17">
        <v>11</v>
      </c>
      <c r="AI186" s="17">
        <v>2000</v>
      </c>
      <c r="AJ186" s="17" t="s">
        <v>21</v>
      </c>
      <c r="AL186" s="17">
        <v>5.7000000000000002E-3</v>
      </c>
      <c r="AN186" s="17" t="s">
        <v>1019</v>
      </c>
      <c r="AP186" s="17" t="s">
        <v>19</v>
      </c>
      <c r="AU186" s="17">
        <v>27.8</v>
      </c>
      <c r="AV186" s="17" t="s">
        <v>17</v>
      </c>
      <c r="AW186" s="17">
        <v>11</v>
      </c>
      <c r="AX186" s="17">
        <v>2000</v>
      </c>
      <c r="AY186" s="17" t="s">
        <v>21</v>
      </c>
      <c r="BA186" s="17">
        <v>5.7000000000000002E-3</v>
      </c>
      <c r="BC186" s="17" t="s">
        <v>1019</v>
      </c>
      <c r="BE186" s="17" t="s">
        <v>19</v>
      </c>
      <c r="BJ186" s="18" t="s">
        <v>20</v>
      </c>
      <c r="BQ186" s="19" t="s">
        <v>20</v>
      </c>
      <c r="BS186" s="19" t="s">
        <v>20</v>
      </c>
    </row>
    <row r="187" spans="1:73" x14ac:dyDescent="0.25">
      <c r="A187" s="14" t="s">
        <v>2259</v>
      </c>
      <c r="B187" s="60">
        <f>VLOOKUP(A187,Pop!A252:B1196,2,FALSE)</f>
        <v>973</v>
      </c>
      <c r="C187" s="15" t="s">
        <v>17</v>
      </c>
      <c r="D187" s="16">
        <v>439</v>
      </c>
      <c r="E187" s="16" t="s">
        <v>17</v>
      </c>
      <c r="F187" s="16" t="s">
        <v>1835</v>
      </c>
      <c r="G187" s="16" t="s">
        <v>21</v>
      </c>
      <c r="I187" s="24">
        <v>1000</v>
      </c>
      <c r="J187" s="16" t="s">
        <v>1432</v>
      </c>
      <c r="N187" s="16">
        <v>54</v>
      </c>
      <c r="O187" s="16" t="s">
        <v>17</v>
      </c>
      <c r="P187" s="16" t="s">
        <v>287</v>
      </c>
      <c r="Q187" s="16" t="s">
        <v>21</v>
      </c>
      <c r="S187" s="16" t="s">
        <v>287</v>
      </c>
      <c r="T187" s="16" t="s">
        <v>287</v>
      </c>
      <c r="AD187" s="17">
        <v>439</v>
      </c>
      <c r="AE187" s="17">
        <v>54</v>
      </c>
      <c r="AF187" s="17">
        <v>32</v>
      </c>
      <c r="AG187" s="17" t="s">
        <v>17</v>
      </c>
      <c r="AH187" s="17">
        <v>23</v>
      </c>
      <c r="AI187" s="17" t="s">
        <v>1836</v>
      </c>
      <c r="AJ187" s="17" t="s">
        <v>21</v>
      </c>
      <c r="AL187" s="17" t="s">
        <v>1837</v>
      </c>
      <c r="AU187" s="17" t="s">
        <v>287</v>
      </c>
      <c r="AV187" s="17" t="s">
        <v>17</v>
      </c>
      <c r="AW187" s="17" t="s">
        <v>287</v>
      </c>
      <c r="AX187" s="17" t="s">
        <v>287</v>
      </c>
      <c r="AY187" s="17" t="s">
        <v>21</v>
      </c>
      <c r="BJ187" s="18" t="s">
        <v>20</v>
      </c>
      <c r="BQ187" s="19" t="s">
        <v>20</v>
      </c>
      <c r="BS187" s="19" t="s">
        <v>20</v>
      </c>
    </row>
    <row r="188" spans="1:73" ht="30" x14ac:dyDescent="0.25">
      <c r="A188" s="14" t="s">
        <v>2198</v>
      </c>
      <c r="B188" s="60">
        <f>VLOOKUP(A188,Pop!A41:B985,2,FALSE)</f>
        <v>974</v>
      </c>
      <c r="C188" s="15" t="s">
        <v>17</v>
      </c>
      <c r="D188" s="16">
        <v>434</v>
      </c>
      <c r="E188" s="16" t="s">
        <v>17</v>
      </c>
      <c r="F188" s="16">
        <v>12.5</v>
      </c>
      <c r="G188" s="16" t="s">
        <v>227</v>
      </c>
      <c r="I188" s="16">
        <v>250</v>
      </c>
      <c r="J188" s="16">
        <v>0.05</v>
      </c>
      <c r="K188" s="16">
        <v>33.4</v>
      </c>
      <c r="L188" s="16">
        <v>66.8</v>
      </c>
      <c r="M188" s="16" t="s">
        <v>1545</v>
      </c>
      <c r="N188" s="16">
        <v>67</v>
      </c>
      <c r="O188" s="16" t="s">
        <v>17</v>
      </c>
      <c r="P188" s="16">
        <v>12.5</v>
      </c>
      <c r="Q188" s="16" t="s">
        <v>227</v>
      </c>
      <c r="S188" s="16">
        <v>250</v>
      </c>
      <c r="T188" s="16" t="s">
        <v>1546</v>
      </c>
      <c r="U188" s="16">
        <v>167</v>
      </c>
      <c r="V188" s="16">
        <v>1336</v>
      </c>
      <c r="W188" s="16" t="s">
        <v>1547</v>
      </c>
      <c r="X188" s="16" t="s">
        <v>175</v>
      </c>
      <c r="AB188" s="16" t="s">
        <v>1548</v>
      </c>
      <c r="AD188" s="17">
        <v>434</v>
      </c>
      <c r="AE188" s="17">
        <v>67</v>
      </c>
      <c r="AF188" s="17" t="s">
        <v>1549</v>
      </c>
      <c r="AG188" s="17" t="s">
        <v>17</v>
      </c>
      <c r="AH188" s="17">
        <v>12.5</v>
      </c>
      <c r="AI188" s="17">
        <v>250</v>
      </c>
      <c r="AJ188" s="17" t="s">
        <v>227</v>
      </c>
      <c r="AL188" s="17" t="s">
        <v>1546</v>
      </c>
      <c r="AM188" s="28">
        <v>1</v>
      </c>
      <c r="AN188" s="17">
        <v>6.68</v>
      </c>
      <c r="AO188" s="17" t="s">
        <v>1550</v>
      </c>
      <c r="AP188" s="17" t="s">
        <v>175</v>
      </c>
      <c r="AT188" s="17" t="s">
        <v>1551</v>
      </c>
      <c r="AU188" s="17" t="s">
        <v>755</v>
      </c>
      <c r="AV188" s="17" t="s">
        <v>17</v>
      </c>
      <c r="AW188" s="17">
        <v>12.5</v>
      </c>
      <c r="AX188" s="17">
        <v>250</v>
      </c>
      <c r="AY188" s="17" t="s">
        <v>227</v>
      </c>
      <c r="BA188" s="17">
        <v>0.05</v>
      </c>
      <c r="BB188" s="17">
        <v>100</v>
      </c>
      <c r="BC188" s="17">
        <v>6.68</v>
      </c>
      <c r="BE188" s="17" t="s">
        <v>175</v>
      </c>
      <c r="BI188" s="17" t="s">
        <v>1552</v>
      </c>
      <c r="BJ188" s="18" t="s">
        <v>47</v>
      </c>
      <c r="BQ188" s="19" t="s">
        <v>17</v>
      </c>
      <c r="BR188" s="19">
        <v>15</v>
      </c>
      <c r="BS188" s="19" t="s">
        <v>17</v>
      </c>
      <c r="BT188" s="54" t="s">
        <v>1553</v>
      </c>
      <c r="BU188" s="57" t="s">
        <v>1554</v>
      </c>
    </row>
    <row r="189" spans="1:73" x14ac:dyDescent="0.25">
      <c r="A189" s="14" t="s">
        <v>2253</v>
      </c>
      <c r="B189" s="60">
        <f>VLOOKUP(A189,Pop!A32:B976,2,FALSE)</f>
        <v>978</v>
      </c>
      <c r="C189" s="15" t="s">
        <v>17</v>
      </c>
      <c r="D189" s="16">
        <v>510</v>
      </c>
      <c r="E189" s="16" t="s">
        <v>17</v>
      </c>
      <c r="F189" s="16">
        <v>17.61</v>
      </c>
      <c r="G189" s="16" t="s">
        <v>21</v>
      </c>
      <c r="I189" s="16">
        <v>1000</v>
      </c>
      <c r="J189" s="16">
        <v>3</v>
      </c>
      <c r="K189" s="16">
        <v>29.61</v>
      </c>
      <c r="L189" s="16">
        <v>44.61</v>
      </c>
      <c r="M189" s="16" t="s">
        <v>1578</v>
      </c>
      <c r="N189" s="16">
        <v>75</v>
      </c>
      <c r="O189" s="16" t="s">
        <v>20</v>
      </c>
      <c r="X189" s="16" t="s">
        <v>19</v>
      </c>
      <c r="AD189" s="17">
        <v>425</v>
      </c>
      <c r="AE189" s="17">
        <v>75</v>
      </c>
      <c r="AF189" s="17">
        <v>59.5</v>
      </c>
      <c r="AG189" s="17" t="s">
        <v>17</v>
      </c>
      <c r="AH189" s="17">
        <v>40</v>
      </c>
      <c r="AI189" s="17" t="s">
        <v>242</v>
      </c>
      <c r="AJ189" s="17" t="s">
        <v>21</v>
      </c>
      <c r="AL189" s="17" t="s">
        <v>1579</v>
      </c>
      <c r="AP189" s="17" t="s">
        <v>22</v>
      </c>
      <c r="AR189" s="17" t="s">
        <v>1580</v>
      </c>
      <c r="AU189" s="17">
        <v>59.5</v>
      </c>
      <c r="AV189" s="17" t="s">
        <v>17</v>
      </c>
      <c r="AW189" s="17">
        <v>40</v>
      </c>
      <c r="AX189" s="17" t="s">
        <v>1581</v>
      </c>
      <c r="AY189" s="17" t="s">
        <v>21</v>
      </c>
      <c r="BA189" s="17">
        <v>6.5</v>
      </c>
      <c r="BE189" s="17" t="s">
        <v>59</v>
      </c>
      <c r="BG189" s="17" t="s">
        <v>1582</v>
      </c>
      <c r="BJ189" s="18" t="s">
        <v>20</v>
      </c>
      <c r="BQ189" s="19" t="s">
        <v>20</v>
      </c>
      <c r="BS189" s="19" t="s">
        <v>20</v>
      </c>
    </row>
    <row r="190" spans="1:73" x14ac:dyDescent="0.25">
      <c r="A190" s="14" t="s">
        <v>2094</v>
      </c>
      <c r="B190" s="60">
        <f>VLOOKUP(A190,Pop!A250:B1194,2,FALSE)</f>
        <v>983</v>
      </c>
      <c r="C190" s="15" t="s">
        <v>17</v>
      </c>
      <c r="D190" s="16">
        <v>400</v>
      </c>
      <c r="E190" s="16" t="s">
        <v>17</v>
      </c>
      <c r="F190" s="27">
        <v>17</v>
      </c>
      <c r="G190" s="16" t="s">
        <v>21</v>
      </c>
      <c r="I190" s="16">
        <v>2000</v>
      </c>
      <c r="J190" s="16">
        <v>5.38</v>
      </c>
      <c r="K190" s="16">
        <v>33.14</v>
      </c>
      <c r="L190" s="16">
        <v>60.04</v>
      </c>
      <c r="N190" s="16">
        <v>10</v>
      </c>
      <c r="O190" s="16" t="s">
        <v>17</v>
      </c>
      <c r="P190" s="16">
        <v>17</v>
      </c>
      <c r="Q190" s="16" t="s">
        <v>21</v>
      </c>
      <c r="S190" s="16">
        <v>2000</v>
      </c>
      <c r="T190" s="16">
        <v>5.38</v>
      </c>
      <c r="U190" s="16">
        <v>140.74</v>
      </c>
      <c r="V190" s="16" t="s">
        <v>95</v>
      </c>
      <c r="AC190" s="16" t="s">
        <v>95</v>
      </c>
      <c r="AD190" s="17">
        <v>395</v>
      </c>
      <c r="AE190" s="17">
        <v>10</v>
      </c>
      <c r="AF190" s="17">
        <v>75.3</v>
      </c>
      <c r="AG190" s="17" t="s">
        <v>20</v>
      </c>
      <c r="AM190" s="17">
        <v>25</v>
      </c>
      <c r="AN190" s="17">
        <v>5.03</v>
      </c>
      <c r="AP190" s="17" t="s">
        <v>197</v>
      </c>
      <c r="AU190" s="17">
        <v>75.3</v>
      </c>
      <c r="AV190" s="17" t="s">
        <v>17</v>
      </c>
      <c r="AW190" s="17">
        <v>25</v>
      </c>
      <c r="AX190" s="17" t="s">
        <v>95</v>
      </c>
      <c r="AY190" s="17" t="s">
        <v>21</v>
      </c>
      <c r="BA190" s="17">
        <v>5.03</v>
      </c>
      <c r="BE190" s="17" t="s">
        <v>197</v>
      </c>
      <c r="BJ190" s="18" t="s">
        <v>20</v>
      </c>
      <c r="BQ190" s="19" t="s">
        <v>20</v>
      </c>
      <c r="BS190" s="19" t="s">
        <v>17</v>
      </c>
      <c r="BT190" s="54">
        <v>7</v>
      </c>
    </row>
    <row r="191" spans="1:73" x14ac:dyDescent="0.25">
      <c r="A191" s="14" t="s">
        <v>2238</v>
      </c>
      <c r="B191" s="60">
        <f>VLOOKUP(A191,Pop!A236:B1180,2,FALSE)</f>
        <v>993</v>
      </c>
      <c r="C191" s="15" t="s">
        <v>17</v>
      </c>
      <c r="D191" s="16">
        <v>520</v>
      </c>
      <c r="E191" s="16" t="s">
        <v>17</v>
      </c>
      <c r="F191" s="16">
        <v>12</v>
      </c>
      <c r="G191" s="16" t="s">
        <v>21</v>
      </c>
      <c r="I191" s="16">
        <v>999</v>
      </c>
      <c r="J191" s="16" t="s">
        <v>1109</v>
      </c>
      <c r="K191" s="27">
        <v>44.1</v>
      </c>
      <c r="L191" s="27">
        <v>76.2</v>
      </c>
      <c r="N191" s="16">
        <v>12</v>
      </c>
      <c r="O191" s="16" t="s">
        <v>17</v>
      </c>
      <c r="P191" s="16">
        <v>12</v>
      </c>
      <c r="Q191" s="16" t="s">
        <v>21</v>
      </c>
      <c r="S191" s="16">
        <v>999</v>
      </c>
      <c r="T191" s="16" t="s">
        <v>1110</v>
      </c>
      <c r="U191" s="27">
        <v>172.5</v>
      </c>
      <c r="V191" s="27">
        <v>1617</v>
      </c>
      <c r="X191" s="16" t="s">
        <v>19</v>
      </c>
      <c r="AC191" s="16" t="s">
        <v>95</v>
      </c>
      <c r="AD191" s="17" t="s">
        <v>1111</v>
      </c>
      <c r="AE191" s="17" t="s">
        <v>1111</v>
      </c>
      <c r="AF191" s="22">
        <v>24</v>
      </c>
      <c r="AG191" s="17" t="s">
        <v>17</v>
      </c>
      <c r="AH191" s="17">
        <v>12</v>
      </c>
      <c r="AI191" s="17">
        <v>999</v>
      </c>
      <c r="AJ191" s="17" t="s">
        <v>21</v>
      </c>
      <c r="AL191" s="17" t="s">
        <v>1109</v>
      </c>
      <c r="AN191" s="22">
        <v>6</v>
      </c>
      <c r="AP191" s="17" t="s">
        <v>19</v>
      </c>
      <c r="AU191" s="17" t="s">
        <v>1112</v>
      </c>
      <c r="AV191" s="17" t="s">
        <v>17</v>
      </c>
      <c r="AW191" s="17">
        <v>12</v>
      </c>
      <c r="AX191" s="17">
        <v>999</v>
      </c>
      <c r="AY191" s="17" t="s">
        <v>21</v>
      </c>
      <c r="BA191" s="17" t="s">
        <v>1113</v>
      </c>
      <c r="BC191" s="22">
        <v>6</v>
      </c>
      <c r="BE191" s="17" t="s">
        <v>19</v>
      </c>
      <c r="BJ191" s="18" t="s">
        <v>17</v>
      </c>
      <c r="BK191" s="33">
        <v>3</v>
      </c>
      <c r="BL191" s="33">
        <v>3</v>
      </c>
      <c r="BM191" s="18" t="s">
        <v>38</v>
      </c>
      <c r="BO191" s="18" t="s">
        <v>1114</v>
      </c>
      <c r="BP191" s="18" t="s">
        <v>1115</v>
      </c>
      <c r="BQ191" s="19" t="s">
        <v>20</v>
      </c>
      <c r="BS191" s="19" t="s">
        <v>17</v>
      </c>
      <c r="BT191" s="53">
        <v>5.25</v>
      </c>
    </row>
    <row r="192" spans="1:73" x14ac:dyDescent="0.25">
      <c r="A192" s="14" t="s">
        <v>2219</v>
      </c>
      <c r="B192" s="60">
        <f>VLOOKUP(A192,Pop!A138:B1082,2,FALSE)</f>
        <v>999</v>
      </c>
      <c r="C192" s="15" t="s">
        <v>17</v>
      </c>
      <c r="D192" s="16">
        <v>498</v>
      </c>
      <c r="E192" s="16" t="s">
        <v>17</v>
      </c>
      <c r="F192" s="27">
        <v>21.08</v>
      </c>
      <c r="G192" s="16" t="s">
        <v>21</v>
      </c>
      <c r="I192" s="16">
        <v>0</v>
      </c>
      <c r="J192" s="27">
        <v>4.3</v>
      </c>
      <c r="K192" s="27">
        <v>45.58</v>
      </c>
      <c r="L192" s="27">
        <v>64.08</v>
      </c>
      <c r="N192" s="16">
        <v>100</v>
      </c>
      <c r="O192" s="16" t="s">
        <v>17</v>
      </c>
      <c r="P192" s="27">
        <v>21.08</v>
      </c>
      <c r="Q192" s="16" t="s">
        <v>21</v>
      </c>
      <c r="S192" s="16">
        <v>0</v>
      </c>
      <c r="T192" s="27">
        <v>4.3</v>
      </c>
      <c r="U192" s="27">
        <v>128.58000000000001</v>
      </c>
      <c r="V192" s="27">
        <v>881.08</v>
      </c>
      <c r="X192" s="16" t="s">
        <v>22</v>
      </c>
      <c r="Z192" s="16" t="s">
        <v>83</v>
      </c>
      <c r="AD192" s="17">
        <v>498</v>
      </c>
      <c r="AE192" s="17">
        <v>100</v>
      </c>
      <c r="AF192" s="22">
        <v>49</v>
      </c>
      <c r="AG192" s="17" t="s">
        <v>17</v>
      </c>
      <c r="AH192" s="22">
        <v>30.38</v>
      </c>
      <c r="AI192" s="17">
        <v>0</v>
      </c>
      <c r="AJ192" s="17" t="s">
        <v>21</v>
      </c>
      <c r="AL192" s="22">
        <v>5.45</v>
      </c>
      <c r="AN192" s="17" t="s">
        <v>84</v>
      </c>
      <c r="AP192" s="17" t="s">
        <v>22</v>
      </c>
      <c r="AR192" s="17" t="s">
        <v>85</v>
      </c>
      <c r="AU192" s="22">
        <v>100</v>
      </c>
      <c r="AV192" s="17" t="s">
        <v>17</v>
      </c>
      <c r="AW192" s="22">
        <v>30.38</v>
      </c>
      <c r="AX192" s="17">
        <v>0</v>
      </c>
      <c r="AY192" s="17" t="s">
        <v>21</v>
      </c>
      <c r="BA192" s="17" t="s">
        <v>86</v>
      </c>
      <c r="BC192" s="17" t="s">
        <v>87</v>
      </c>
      <c r="BE192" s="17" t="s">
        <v>22</v>
      </c>
      <c r="BG192" s="17" t="s">
        <v>85</v>
      </c>
      <c r="BJ192" s="18" t="s">
        <v>20</v>
      </c>
      <c r="BQ192" s="19" t="s">
        <v>20</v>
      </c>
      <c r="BS192" s="19" t="s">
        <v>20</v>
      </c>
    </row>
    <row r="193" spans="1:73" x14ac:dyDescent="0.25">
      <c r="A193" s="14" t="s">
        <v>2606</v>
      </c>
      <c r="B193" s="60">
        <f>VLOOKUP(A193,Pop!A127:B1071,2,FALSE)</f>
        <v>1009</v>
      </c>
      <c r="C193" s="15" t="s">
        <v>17</v>
      </c>
      <c r="D193" s="16">
        <v>422</v>
      </c>
      <c r="E193" s="16" t="s">
        <v>17</v>
      </c>
      <c r="F193" s="16">
        <v>36.61</v>
      </c>
      <c r="G193" s="16" t="s">
        <v>21</v>
      </c>
      <c r="I193" s="16">
        <v>2000</v>
      </c>
      <c r="J193" s="16" t="s">
        <v>109</v>
      </c>
      <c r="K193" s="16">
        <v>53.11</v>
      </c>
      <c r="L193" s="16">
        <v>80.61</v>
      </c>
      <c r="N193" s="16">
        <v>23</v>
      </c>
      <c r="O193" s="16" t="s">
        <v>17</v>
      </c>
      <c r="P193" s="16">
        <v>36.61</v>
      </c>
      <c r="Q193" s="16" t="s">
        <v>21</v>
      </c>
      <c r="S193" s="16">
        <v>2000</v>
      </c>
      <c r="T193" s="16" t="s">
        <v>110</v>
      </c>
      <c r="U193" s="16">
        <v>163.11000000000001</v>
      </c>
      <c r="V193" s="16" t="s">
        <v>95</v>
      </c>
      <c r="X193" s="16" t="s">
        <v>19</v>
      </c>
      <c r="AD193" s="17">
        <v>399</v>
      </c>
      <c r="AE193" s="17">
        <v>422</v>
      </c>
      <c r="AF193" s="17">
        <v>27</v>
      </c>
      <c r="AG193" s="17" t="s">
        <v>17</v>
      </c>
      <c r="AH193" s="17">
        <v>27</v>
      </c>
      <c r="AI193" s="17">
        <v>2000</v>
      </c>
      <c r="AJ193" s="17" t="s">
        <v>21</v>
      </c>
      <c r="AL193" s="17">
        <v>5</v>
      </c>
      <c r="AP193" s="17" t="s">
        <v>19</v>
      </c>
      <c r="AU193" s="17">
        <v>27</v>
      </c>
      <c r="AV193" s="17" t="s">
        <v>17</v>
      </c>
      <c r="AW193" s="17">
        <v>27</v>
      </c>
      <c r="AX193" s="17">
        <v>2000</v>
      </c>
      <c r="AY193" s="17" t="s">
        <v>21</v>
      </c>
      <c r="BA193" s="17">
        <v>5</v>
      </c>
      <c r="BE193" s="17" t="s">
        <v>19</v>
      </c>
      <c r="BJ193" s="18" t="s">
        <v>20</v>
      </c>
      <c r="BQ193" s="19" t="s">
        <v>20</v>
      </c>
      <c r="BS193" s="19" t="s">
        <v>17</v>
      </c>
      <c r="BT193" s="54">
        <v>8</v>
      </c>
    </row>
    <row r="194" spans="1:73" x14ac:dyDescent="0.25">
      <c r="A194" s="14" t="s">
        <v>1853</v>
      </c>
      <c r="B194" s="60">
        <f>VLOOKUP(A194,Pop!A226:B1170,2,FALSE)</f>
        <v>1012</v>
      </c>
      <c r="C194" s="15" t="s">
        <v>17</v>
      </c>
      <c r="D194" s="16">
        <v>444</v>
      </c>
      <c r="E194" s="16" t="s">
        <v>17</v>
      </c>
      <c r="F194" s="16">
        <v>28.5</v>
      </c>
      <c r="G194" s="16" t="s">
        <v>21</v>
      </c>
      <c r="I194" s="16">
        <v>2000</v>
      </c>
      <c r="J194" s="16" t="s">
        <v>1856</v>
      </c>
      <c r="N194" s="16">
        <v>76</v>
      </c>
      <c r="O194" s="16" t="s">
        <v>17</v>
      </c>
      <c r="P194" s="16">
        <v>28.5</v>
      </c>
      <c r="Q194" s="16" t="s">
        <v>21</v>
      </c>
      <c r="S194" s="16">
        <v>2000</v>
      </c>
      <c r="T194" s="16" t="s">
        <v>1856</v>
      </c>
      <c r="X194" s="16" t="s">
        <v>19</v>
      </c>
      <c r="AC194" s="16" t="s">
        <v>1857</v>
      </c>
      <c r="AD194" s="17">
        <v>366</v>
      </c>
      <c r="AE194" s="17">
        <v>78</v>
      </c>
      <c r="AF194" s="17">
        <v>29.5</v>
      </c>
      <c r="AG194" s="17" t="s">
        <v>17</v>
      </c>
      <c r="AH194" s="17">
        <v>29.5</v>
      </c>
      <c r="AI194" s="17">
        <v>2000</v>
      </c>
      <c r="AJ194" s="17" t="s">
        <v>21</v>
      </c>
      <c r="AL194" s="17" t="s">
        <v>1856</v>
      </c>
      <c r="AP194" s="17" t="s">
        <v>19</v>
      </c>
      <c r="AU194" s="17" t="s">
        <v>1858</v>
      </c>
      <c r="AV194" s="17" t="s">
        <v>17</v>
      </c>
      <c r="AW194" s="17">
        <v>29.5</v>
      </c>
      <c r="AX194" s="17">
        <v>2000</v>
      </c>
      <c r="AY194" s="17" t="s">
        <v>21</v>
      </c>
      <c r="BA194" s="17" t="s">
        <v>1856</v>
      </c>
      <c r="BE194" s="17" t="s">
        <v>19</v>
      </c>
      <c r="BJ194" s="18" t="s">
        <v>20</v>
      </c>
      <c r="BQ194" s="19" t="s">
        <v>17</v>
      </c>
      <c r="BR194" s="19">
        <v>20</v>
      </c>
      <c r="BS194" s="19" t="s">
        <v>17</v>
      </c>
      <c r="BT194" s="54" t="s">
        <v>1859</v>
      </c>
    </row>
    <row r="195" spans="1:73" x14ac:dyDescent="0.25">
      <c r="A195" s="14" t="s">
        <v>207</v>
      </c>
      <c r="B195" s="60">
        <f>VLOOKUP(A195,Pop!A206:B1150,2,FALSE)</f>
        <v>1013</v>
      </c>
      <c r="C195" s="15" t="s">
        <v>17</v>
      </c>
      <c r="D195" s="16">
        <v>430</v>
      </c>
      <c r="E195" s="16" t="s">
        <v>17</v>
      </c>
      <c r="F195" s="16">
        <v>19.38</v>
      </c>
      <c r="G195" s="16" t="s">
        <v>21</v>
      </c>
      <c r="I195" s="24">
        <v>1000</v>
      </c>
      <c r="J195" s="16">
        <v>4.5</v>
      </c>
      <c r="K195" s="16">
        <v>37.380000000000003</v>
      </c>
      <c r="L195" s="16">
        <v>59.88</v>
      </c>
      <c r="N195" s="16">
        <v>49</v>
      </c>
      <c r="O195" s="16" t="s">
        <v>17</v>
      </c>
      <c r="P195" s="16">
        <v>19.38</v>
      </c>
      <c r="Q195" s="16" t="s">
        <v>21</v>
      </c>
      <c r="S195" s="24">
        <v>1000</v>
      </c>
      <c r="T195" s="16">
        <v>4.5</v>
      </c>
      <c r="U195" s="16">
        <v>127.38</v>
      </c>
      <c r="V195" s="16">
        <v>914.88</v>
      </c>
      <c r="X195" s="16" t="s">
        <v>210</v>
      </c>
      <c r="AD195" s="17">
        <v>425</v>
      </c>
      <c r="AE195" s="17">
        <v>41</v>
      </c>
      <c r="AF195" s="17">
        <v>23.12</v>
      </c>
      <c r="AG195" s="17" t="s">
        <v>17</v>
      </c>
      <c r="AH195" s="17">
        <v>16.18</v>
      </c>
      <c r="AI195" s="25">
        <v>1000</v>
      </c>
      <c r="AJ195" s="17" t="s">
        <v>21</v>
      </c>
      <c r="AL195" s="17">
        <v>4.5999999999999996</v>
      </c>
      <c r="AN195" s="17">
        <v>16.18</v>
      </c>
      <c r="AP195" s="17" t="s">
        <v>210</v>
      </c>
      <c r="AU195" s="17">
        <v>23.12</v>
      </c>
      <c r="AV195" s="17" t="s">
        <v>17</v>
      </c>
      <c r="AW195" s="17">
        <v>16.18</v>
      </c>
      <c r="AX195" s="25">
        <v>1000</v>
      </c>
      <c r="AY195" s="17" t="s">
        <v>21</v>
      </c>
      <c r="BA195" s="17">
        <v>4.5999999999999996</v>
      </c>
      <c r="BC195" s="17">
        <v>16.18</v>
      </c>
      <c r="BE195" s="17" t="s">
        <v>210</v>
      </c>
      <c r="BJ195" s="18" t="s">
        <v>17</v>
      </c>
      <c r="BK195" s="18">
        <v>1</v>
      </c>
      <c r="BL195" s="18">
        <v>1</v>
      </c>
      <c r="BM195" s="18" t="s">
        <v>38</v>
      </c>
      <c r="BP195" s="18" t="s">
        <v>62</v>
      </c>
      <c r="BQ195" s="19" t="s">
        <v>20</v>
      </c>
      <c r="BS195" s="19" t="s">
        <v>17</v>
      </c>
      <c r="BT195" s="54">
        <v>3</v>
      </c>
    </row>
    <row r="196" spans="1:73" x14ac:dyDescent="0.25">
      <c r="A196" s="14" t="s">
        <v>1703</v>
      </c>
      <c r="B196" s="60">
        <f>VLOOKUP(A196,Pop!A8:B952,2,FALSE)</f>
        <v>1029</v>
      </c>
      <c r="C196" s="15" t="s">
        <v>17</v>
      </c>
      <c r="D196" s="16">
        <v>500</v>
      </c>
      <c r="E196" s="16" t="s">
        <v>17</v>
      </c>
      <c r="F196" s="16">
        <v>6.74</v>
      </c>
      <c r="G196" s="16" t="s">
        <v>21</v>
      </c>
      <c r="J196" s="16" t="s">
        <v>1706</v>
      </c>
      <c r="K196" s="16">
        <v>16.14</v>
      </c>
      <c r="L196" s="16">
        <v>24.69</v>
      </c>
      <c r="N196" s="16">
        <v>50</v>
      </c>
      <c r="O196" s="16" t="s">
        <v>17</v>
      </c>
      <c r="P196" s="16">
        <v>6.74</v>
      </c>
      <c r="Q196" s="16" t="s">
        <v>21</v>
      </c>
      <c r="S196" s="16">
        <v>1496</v>
      </c>
      <c r="T196" s="16" t="s">
        <v>1707</v>
      </c>
      <c r="U196" s="16">
        <v>45.24</v>
      </c>
      <c r="V196" s="16">
        <v>151.21</v>
      </c>
      <c r="X196" s="16" t="s">
        <v>19</v>
      </c>
      <c r="AD196" s="17">
        <v>450</v>
      </c>
      <c r="AE196" s="17">
        <v>50</v>
      </c>
      <c r="AF196" s="17">
        <v>16.41</v>
      </c>
      <c r="AG196" s="17" t="s">
        <v>17</v>
      </c>
      <c r="AH196" s="17">
        <v>6.74</v>
      </c>
      <c r="AI196" s="17">
        <v>1496</v>
      </c>
      <c r="AL196" s="17" t="s">
        <v>1708</v>
      </c>
      <c r="AO196" s="17" t="s">
        <v>1709</v>
      </c>
      <c r="AP196" s="17" t="s">
        <v>147</v>
      </c>
      <c r="AS196" s="25">
        <v>2500000</v>
      </c>
      <c r="AU196" s="17">
        <v>16.41</v>
      </c>
      <c r="AV196" s="17" t="s">
        <v>17</v>
      </c>
      <c r="AW196" s="17">
        <v>16.41</v>
      </c>
      <c r="AX196" s="17">
        <v>1496</v>
      </c>
      <c r="AY196" s="17" t="s">
        <v>21</v>
      </c>
      <c r="BA196" s="17" t="s">
        <v>1710</v>
      </c>
      <c r="BD196" s="17" t="s">
        <v>287</v>
      </c>
      <c r="BE196" s="17" t="s">
        <v>147</v>
      </c>
      <c r="BH196" s="25">
        <v>2500000</v>
      </c>
      <c r="BJ196" s="18" t="s">
        <v>17</v>
      </c>
      <c r="BK196" s="18">
        <v>2</v>
      </c>
      <c r="BL196" s="18">
        <v>2</v>
      </c>
      <c r="BM196" s="18" t="s">
        <v>21</v>
      </c>
      <c r="BP196" s="18" t="s">
        <v>62</v>
      </c>
      <c r="BQ196" s="19" t="s">
        <v>20</v>
      </c>
      <c r="BS196" s="19" t="s">
        <v>17</v>
      </c>
      <c r="BT196" s="54">
        <v>5</v>
      </c>
    </row>
    <row r="197" spans="1:73" x14ac:dyDescent="0.25">
      <c r="A197" s="14" t="s">
        <v>1257</v>
      </c>
      <c r="B197" s="60">
        <f>VLOOKUP(A197,Pop!A64:B1008,2,FALSE)</f>
        <v>1042</v>
      </c>
      <c r="C197" s="15" t="s">
        <v>17</v>
      </c>
      <c r="D197" s="16">
        <v>500</v>
      </c>
      <c r="E197" s="16" t="s">
        <v>17</v>
      </c>
      <c r="F197" s="16">
        <v>8.3800000000000008</v>
      </c>
      <c r="G197" s="16" t="s">
        <v>21</v>
      </c>
      <c r="I197" s="16">
        <v>1000</v>
      </c>
      <c r="K197" s="16" t="s">
        <v>1260</v>
      </c>
      <c r="L197" s="16" t="s">
        <v>1261</v>
      </c>
      <c r="M197" s="16" t="s">
        <v>1262</v>
      </c>
      <c r="N197" s="16">
        <v>25</v>
      </c>
      <c r="O197" s="16" t="s">
        <v>17</v>
      </c>
      <c r="P197" s="16">
        <v>8.3800000000000008</v>
      </c>
      <c r="Q197" s="16" t="s">
        <v>21</v>
      </c>
      <c r="S197" s="16">
        <v>1000</v>
      </c>
      <c r="U197" s="16" t="s">
        <v>1263</v>
      </c>
      <c r="V197" s="16" t="s">
        <v>1263</v>
      </c>
      <c r="X197" s="16" t="s">
        <v>19</v>
      </c>
      <c r="AD197" s="17">
        <v>500</v>
      </c>
      <c r="AE197" s="17">
        <v>25</v>
      </c>
      <c r="AF197" s="17" t="s">
        <v>1264</v>
      </c>
      <c r="AG197" s="17" t="s">
        <v>17</v>
      </c>
      <c r="AH197" s="17">
        <v>6.29</v>
      </c>
      <c r="AI197" s="17">
        <v>1000</v>
      </c>
      <c r="AJ197" s="17" t="s">
        <v>21</v>
      </c>
      <c r="AM197" s="17">
        <v>75</v>
      </c>
      <c r="AN197" s="17">
        <v>6.29</v>
      </c>
      <c r="AP197" s="17" t="s">
        <v>19</v>
      </c>
      <c r="AU197" s="17">
        <v>6.29</v>
      </c>
      <c r="AV197" s="17" t="s">
        <v>17</v>
      </c>
      <c r="AW197" s="17">
        <v>6.29</v>
      </c>
      <c r="AX197" s="17">
        <v>1000</v>
      </c>
      <c r="AY197" s="17" t="s">
        <v>21</v>
      </c>
      <c r="BB197" s="28">
        <v>0.75</v>
      </c>
      <c r="BE197" s="17" t="s">
        <v>19</v>
      </c>
      <c r="BJ197" s="18" t="s">
        <v>20</v>
      </c>
      <c r="BQ197" s="19" t="s">
        <v>20</v>
      </c>
      <c r="BS197" s="19" t="s">
        <v>20</v>
      </c>
    </row>
    <row r="198" spans="1:73" x14ac:dyDescent="0.25">
      <c r="A198" s="14" t="s">
        <v>2751</v>
      </c>
      <c r="B198" s="60">
        <f>VLOOKUP(A198,Pop!A219:B1163,2,FALSE)</f>
        <v>1056</v>
      </c>
      <c r="C198" s="15" t="s">
        <v>17</v>
      </c>
      <c r="D198" s="16">
        <v>604</v>
      </c>
      <c r="E198" s="16" t="s">
        <v>17</v>
      </c>
      <c r="F198" s="16">
        <v>16.8</v>
      </c>
      <c r="G198" s="16" t="s">
        <v>21</v>
      </c>
      <c r="I198" s="24">
        <v>1000</v>
      </c>
      <c r="J198" s="16" t="s">
        <v>239</v>
      </c>
      <c r="K198" s="16">
        <v>34.799999999999997</v>
      </c>
      <c r="L198" s="16">
        <v>52.8</v>
      </c>
      <c r="N198" s="16">
        <v>86</v>
      </c>
      <c r="O198" s="16" t="s">
        <v>17</v>
      </c>
      <c r="P198" s="16">
        <v>16.8</v>
      </c>
      <c r="Q198" s="16" t="s">
        <v>21</v>
      </c>
      <c r="S198" s="16">
        <v>1000</v>
      </c>
      <c r="T198" s="16">
        <v>3.6</v>
      </c>
      <c r="U198" s="16" t="s">
        <v>240</v>
      </c>
      <c r="V198" s="16" t="s">
        <v>241</v>
      </c>
      <c r="X198" s="16" t="s">
        <v>80</v>
      </c>
      <c r="AC198" s="16" t="s">
        <v>242</v>
      </c>
      <c r="AD198" s="17">
        <v>487</v>
      </c>
      <c r="AE198" s="17">
        <v>71</v>
      </c>
      <c r="AF198" s="17">
        <v>36</v>
      </c>
      <c r="AG198" s="17" t="s">
        <v>17</v>
      </c>
      <c r="AH198" s="17">
        <v>12</v>
      </c>
      <c r="AI198" s="25">
        <v>1000</v>
      </c>
      <c r="AJ198" s="17" t="s">
        <v>21</v>
      </c>
      <c r="AL198" s="17">
        <v>6</v>
      </c>
      <c r="AM198" s="17">
        <v>12</v>
      </c>
      <c r="AN198" s="17">
        <v>18</v>
      </c>
      <c r="AP198" s="17" t="s">
        <v>22</v>
      </c>
      <c r="AU198" s="17">
        <v>36</v>
      </c>
      <c r="AV198" s="17" t="s">
        <v>17</v>
      </c>
      <c r="AW198" s="17">
        <v>12</v>
      </c>
      <c r="AX198" s="25">
        <v>1000</v>
      </c>
      <c r="AY198" s="17" t="s">
        <v>21</v>
      </c>
      <c r="BA198" s="17">
        <v>6</v>
      </c>
      <c r="BE198" s="17" t="s">
        <v>22</v>
      </c>
      <c r="BJ198" s="18" t="s">
        <v>20</v>
      </c>
      <c r="BQ198" s="19" t="s">
        <v>20</v>
      </c>
      <c r="BS198" s="19" t="s">
        <v>20</v>
      </c>
    </row>
    <row r="199" spans="1:73" ht="45" x14ac:dyDescent="0.25">
      <c r="A199" s="14" t="s">
        <v>526</v>
      </c>
      <c r="B199" s="60">
        <f>VLOOKUP(A199,Pop!A256:B1200,2,FALSE)</f>
        <v>1074</v>
      </c>
      <c r="C199" s="15" t="s">
        <v>17</v>
      </c>
      <c r="D199" s="16">
        <v>420</v>
      </c>
      <c r="E199" s="16" t="s">
        <v>17</v>
      </c>
      <c r="F199" s="27">
        <v>14.84</v>
      </c>
      <c r="G199" s="16" t="s">
        <v>21</v>
      </c>
      <c r="I199" s="16">
        <v>2000</v>
      </c>
      <c r="J199" s="16">
        <v>7.4200000000000004E-3</v>
      </c>
      <c r="K199" s="16">
        <v>37.1</v>
      </c>
      <c r="L199" s="16">
        <v>74.2</v>
      </c>
      <c r="N199" s="16">
        <v>30</v>
      </c>
      <c r="O199" s="16" t="s">
        <v>17</v>
      </c>
      <c r="P199" s="16">
        <v>14.84</v>
      </c>
      <c r="Q199" s="16" t="s">
        <v>21</v>
      </c>
      <c r="S199" s="16">
        <v>2000</v>
      </c>
      <c r="T199" s="16">
        <v>7.4200000000000004E-3</v>
      </c>
      <c r="U199" s="16">
        <v>185.5</v>
      </c>
      <c r="V199" s="16">
        <v>1484</v>
      </c>
      <c r="X199" s="16" t="s">
        <v>22</v>
      </c>
      <c r="Z199" s="16" t="s">
        <v>529</v>
      </c>
      <c r="AC199" s="16" t="s">
        <v>95</v>
      </c>
      <c r="AD199" s="17">
        <v>440</v>
      </c>
      <c r="AE199" s="17">
        <v>30</v>
      </c>
      <c r="AF199" s="17">
        <v>19</v>
      </c>
      <c r="AG199" s="17" t="s">
        <v>17</v>
      </c>
      <c r="AH199" s="17">
        <v>17.5</v>
      </c>
      <c r="AI199" s="17">
        <v>2000</v>
      </c>
      <c r="AJ199" s="17" t="s">
        <v>21</v>
      </c>
      <c r="AL199" s="17">
        <v>8.7500000000000008E-3</v>
      </c>
      <c r="AM199" s="17">
        <v>100</v>
      </c>
      <c r="AN199" s="17">
        <v>8.75</v>
      </c>
      <c r="AP199" s="17" t="s">
        <v>22</v>
      </c>
      <c r="AR199" s="17" t="s">
        <v>530</v>
      </c>
      <c r="AU199" s="17">
        <v>21</v>
      </c>
      <c r="AV199" s="17" t="s">
        <v>17</v>
      </c>
      <c r="AW199" s="17">
        <v>17.5</v>
      </c>
      <c r="AX199" s="17">
        <v>2000</v>
      </c>
      <c r="AY199" s="17" t="s">
        <v>21</v>
      </c>
      <c r="BA199" s="17">
        <v>8.7500000000000008E-3</v>
      </c>
      <c r="BB199" s="17">
        <v>100</v>
      </c>
      <c r="BC199" s="17">
        <v>8.75</v>
      </c>
      <c r="BE199" s="17" t="s">
        <v>18</v>
      </c>
      <c r="BG199" s="17" t="s">
        <v>531</v>
      </c>
      <c r="BI199" s="17" t="s">
        <v>532</v>
      </c>
      <c r="BJ199" s="18" t="s">
        <v>20</v>
      </c>
      <c r="BQ199" s="19" t="s">
        <v>20</v>
      </c>
      <c r="BS199" s="19" t="s">
        <v>17</v>
      </c>
      <c r="BT199" s="54">
        <v>5.25</v>
      </c>
      <c r="BU199" s="57" t="s">
        <v>533</v>
      </c>
    </row>
    <row r="200" spans="1:73" x14ac:dyDescent="0.25">
      <c r="A200" s="14" t="s">
        <v>783</v>
      </c>
      <c r="B200" s="60">
        <f>VLOOKUP(A200,Pop!A93:B1037,2,FALSE)</f>
        <v>1080</v>
      </c>
      <c r="C200" s="15" t="s">
        <v>17</v>
      </c>
      <c r="D200" s="16">
        <v>530</v>
      </c>
      <c r="E200" s="16" t="s">
        <v>17</v>
      </c>
      <c r="F200" s="27">
        <v>7</v>
      </c>
      <c r="G200" s="16" t="s">
        <v>21</v>
      </c>
      <c r="I200" s="24">
        <v>1000</v>
      </c>
      <c r="J200" s="27">
        <v>3</v>
      </c>
      <c r="K200" s="27">
        <v>19</v>
      </c>
      <c r="L200" s="27">
        <v>34</v>
      </c>
      <c r="N200" s="16">
        <v>56</v>
      </c>
      <c r="O200" s="16" t="s">
        <v>17</v>
      </c>
      <c r="P200" s="27">
        <v>7</v>
      </c>
      <c r="Q200" s="16" t="s">
        <v>21</v>
      </c>
      <c r="S200" s="24">
        <v>1000</v>
      </c>
      <c r="T200" s="27">
        <v>3</v>
      </c>
      <c r="U200" s="27">
        <v>79</v>
      </c>
      <c r="V200" s="16" t="s">
        <v>75</v>
      </c>
      <c r="X200" s="16" t="s">
        <v>19</v>
      </c>
      <c r="AD200" s="17">
        <v>474</v>
      </c>
      <c r="AE200" s="17">
        <v>56</v>
      </c>
      <c r="AF200" s="22">
        <v>12</v>
      </c>
      <c r="AG200" s="17" t="s">
        <v>17</v>
      </c>
      <c r="AH200" s="22">
        <v>12</v>
      </c>
      <c r="AI200" s="25">
        <v>1000</v>
      </c>
      <c r="AJ200" s="17" t="s">
        <v>21</v>
      </c>
      <c r="AL200" s="22">
        <v>3.5</v>
      </c>
      <c r="AM200" s="17">
        <v>100</v>
      </c>
      <c r="AN200" s="22">
        <v>12</v>
      </c>
      <c r="AP200" s="17" t="s">
        <v>19</v>
      </c>
      <c r="AU200" s="22">
        <v>12</v>
      </c>
      <c r="AV200" s="17" t="s">
        <v>17</v>
      </c>
      <c r="AW200" s="22">
        <v>12</v>
      </c>
      <c r="AX200" s="17">
        <v>1000</v>
      </c>
      <c r="AY200" s="17" t="s">
        <v>21</v>
      </c>
      <c r="BA200" s="22">
        <v>3.5</v>
      </c>
      <c r="BB200" s="17">
        <v>100</v>
      </c>
      <c r="BC200" s="22">
        <v>12</v>
      </c>
      <c r="BE200" s="17" t="s">
        <v>19</v>
      </c>
      <c r="BJ200" s="18" t="s">
        <v>17</v>
      </c>
      <c r="BK200" s="33">
        <v>5</v>
      </c>
      <c r="BL200" s="33">
        <v>5</v>
      </c>
      <c r="BM200" s="18" t="s">
        <v>38</v>
      </c>
      <c r="BP200" s="18" t="s">
        <v>786</v>
      </c>
      <c r="BQ200" s="19" t="s">
        <v>20</v>
      </c>
      <c r="BS200" s="19" t="s">
        <v>17</v>
      </c>
      <c r="BT200" s="53">
        <v>1</v>
      </c>
    </row>
    <row r="201" spans="1:73" x14ac:dyDescent="0.25">
      <c r="A201" s="14" t="s">
        <v>2083</v>
      </c>
      <c r="B201" s="60">
        <f>VLOOKUP(A201,Pop!A94:B1038,2,FALSE)</f>
        <v>1082</v>
      </c>
      <c r="C201" s="15" t="s">
        <v>17</v>
      </c>
      <c r="D201" s="16">
        <v>465</v>
      </c>
      <c r="E201" s="16" t="s">
        <v>17</v>
      </c>
      <c r="F201" s="16">
        <v>17.28</v>
      </c>
      <c r="G201" s="16" t="s">
        <v>21</v>
      </c>
      <c r="I201" s="16">
        <v>0</v>
      </c>
      <c r="J201" s="16">
        <v>6.8599999999999998E-3</v>
      </c>
      <c r="K201" s="16">
        <v>51.58</v>
      </c>
      <c r="L201" s="16">
        <v>85.88</v>
      </c>
      <c r="N201" s="16">
        <v>15</v>
      </c>
      <c r="O201" s="16" t="s">
        <v>17</v>
      </c>
      <c r="P201" s="16">
        <v>17.28</v>
      </c>
      <c r="Q201" s="16" t="s">
        <v>21</v>
      </c>
      <c r="S201" s="16">
        <v>0</v>
      </c>
      <c r="T201" s="16">
        <v>6.8599999999999998E-3</v>
      </c>
      <c r="U201" s="16">
        <v>188.78</v>
      </c>
      <c r="V201" s="26">
        <v>1389.28</v>
      </c>
      <c r="X201" s="16" t="s">
        <v>42</v>
      </c>
      <c r="AB201" s="16" t="s">
        <v>2086</v>
      </c>
      <c r="AC201" s="16" t="s">
        <v>75</v>
      </c>
      <c r="AD201" s="17">
        <v>464</v>
      </c>
      <c r="AE201" s="17">
        <v>15</v>
      </c>
      <c r="AF201" s="17">
        <v>55.91</v>
      </c>
      <c r="AG201" s="17" t="s">
        <v>17</v>
      </c>
      <c r="AH201" s="17">
        <v>16.670000000000002</v>
      </c>
      <c r="AI201" s="17">
        <v>0</v>
      </c>
      <c r="AJ201" s="17" t="s">
        <v>21</v>
      </c>
      <c r="AL201" s="17">
        <v>3.31E-3</v>
      </c>
      <c r="AM201" s="28">
        <v>1</v>
      </c>
      <c r="AO201" s="17" t="s">
        <v>2087</v>
      </c>
      <c r="AP201" s="17" t="s">
        <v>42</v>
      </c>
      <c r="AT201" s="17" t="s">
        <v>2088</v>
      </c>
      <c r="AU201" s="17">
        <v>69.150000000000006</v>
      </c>
      <c r="AV201" s="17" t="s">
        <v>17</v>
      </c>
      <c r="AW201" s="17">
        <v>16.670000000000002</v>
      </c>
      <c r="AX201" s="17">
        <v>0</v>
      </c>
      <c r="AY201" s="17" t="s">
        <v>21</v>
      </c>
      <c r="BA201" s="17">
        <v>3.31E-3</v>
      </c>
      <c r="BB201" s="28">
        <v>1</v>
      </c>
      <c r="BD201" s="17" t="s">
        <v>2089</v>
      </c>
      <c r="BE201" s="17" t="s">
        <v>42</v>
      </c>
      <c r="BI201" s="17" t="s">
        <v>2088</v>
      </c>
      <c r="BJ201" s="18" t="s">
        <v>17</v>
      </c>
      <c r="BK201" s="18">
        <v>3.76</v>
      </c>
      <c r="BL201" s="18">
        <v>4.87</v>
      </c>
      <c r="BM201" s="18" t="s">
        <v>38</v>
      </c>
      <c r="BO201" s="18" t="s">
        <v>514</v>
      </c>
      <c r="BP201" s="18" t="s">
        <v>2090</v>
      </c>
      <c r="BQ201" s="19" t="s">
        <v>20</v>
      </c>
      <c r="BS201" s="19" t="s">
        <v>17</v>
      </c>
      <c r="BT201" s="54">
        <v>2.4300000000000002</v>
      </c>
      <c r="BU201" s="57" t="s">
        <v>2091</v>
      </c>
    </row>
    <row r="202" spans="1:73" x14ac:dyDescent="0.25">
      <c r="A202" s="14" t="s">
        <v>1588</v>
      </c>
      <c r="B202" s="61">
        <v>1113</v>
      </c>
      <c r="C202" s="15" t="s">
        <v>17</v>
      </c>
      <c r="D202" s="16">
        <v>437</v>
      </c>
      <c r="E202" s="16" t="s">
        <v>17</v>
      </c>
      <c r="F202" s="16">
        <v>9.69</v>
      </c>
      <c r="G202" s="16" t="s">
        <v>21</v>
      </c>
      <c r="I202" s="24">
        <v>1000</v>
      </c>
      <c r="J202" s="16" t="s">
        <v>1591</v>
      </c>
      <c r="K202" s="16">
        <v>19.09</v>
      </c>
      <c r="L202" s="16">
        <v>30.84</v>
      </c>
      <c r="N202" s="16">
        <v>50</v>
      </c>
      <c r="O202" s="16" t="s">
        <v>17</v>
      </c>
      <c r="P202" s="16">
        <v>9.69</v>
      </c>
      <c r="Q202" s="16" t="s">
        <v>21</v>
      </c>
      <c r="S202" s="24">
        <v>1000</v>
      </c>
      <c r="T202" s="16">
        <v>2.35</v>
      </c>
      <c r="U202" s="16">
        <v>66.09</v>
      </c>
      <c r="V202" s="16">
        <v>469.64</v>
      </c>
      <c r="X202" s="16" t="s">
        <v>19</v>
      </c>
      <c r="AD202" s="17">
        <v>470</v>
      </c>
      <c r="AE202" s="17">
        <v>52</v>
      </c>
      <c r="AF202" s="17">
        <v>62.04</v>
      </c>
      <c r="AG202" s="17" t="s">
        <v>17</v>
      </c>
      <c r="AH202" s="17">
        <v>50</v>
      </c>
      <c r="AI202" s="17">
        <v>0</v>
      </c>
      <c r="AJ202" s="17" t="s">
        <v>21</v>
      </c>
      <c r="AL202" s="17" t="s">
        <v>1592</v>
      </c>
      <c r="AN202" s="17">
        <v>3.01</v>
      </c>
      <c r="AP202" s="17" t="s">
        <v>59</v>
      </c>
      <c r="AR202" s="25">
        <v>4400000</v>
      </c>
      <c r="AU202" s="17">
        <v>62.04</v>
      </c>
      <c r="AV202" s="17" t="s">
        <v>17</v>
      </c>
      <c r="AW202" s="17">
        <v>50</v>
      </c>
      <c r="AX202" s="17">
        <v>0</v>
      </c>
      <c r="AY202" s="17" t="s">
        <v>21</v>
      </c>
      <c r="BA202" s="17">
        <v>3.01</v>
      </c>
      <c r="BC202" s="17">
        <v>3.01</v>
      </c>
      <c r="BE202" s="17" t="s">
        <v>59</v>
      </c>
      <c r="BG202" s="25">
        <v>4400000</v>
      </c>
      <c r="BJ202" s="18" t="s">
        <v>20</v>
      </c>
      <c r="BQ202" s="19" t="s">
        <v>20</v>
      </c>
      <c r="BS202" s="19" t="s">
        <v>20</v>
      </c>
    </row>
    <row r="203" spans="1:73" x14ac:dyDescent="0.25">
      <c r="A203" s="14" t="s">
        <v>2217</v>
      </c>
      <c r="B203" s="60">
        <f>VLOOKUP(A203,Pop!A168:B1112,2,FALSE)</f>
        <v>1117</v>
      </c>
      <c r="C203" s="15" t="s">
        <v>17</v>
      </c>
      <c r="D203" s="16">
        <v>576</v>
      </c>
      <c r="E203" s="16" t="s">
        <v>17</v>
      </c>
      <c r="F203" s="27">
        <v>9.4499999999999993</v>
      </c>
      <c r="G203" s="16" t="s">
        <v>21</v>
      </c>
      <c r="I203" s="16">
        <v>1300</v>
      </c>
      <c r="J203" s="16" t="s">
        <v>725</v>
      </c>
      <c r="N203" s="16">
        <v>73</v>
      </c>
      <c r="O203" s="16" t="s">
        <v>17</v>
      </c>
      <c r="P203" s="16">
        <v>9.4499999999999993</v>
      </c>
      <c r="Q203" s="16" t="s">
        <v>21</v>
      </c>
      <c r="S203" s="16">
        <v>1300</v>
      </c>
      <c r="T203" s="16">
        <v>3.53</v>
      </c>
      <c r="X203" s="16" t="s">
        <v>19</v>
      </c>
      <c r="AD203" s="17">
        <v>504</v>
      </c>
      <c r="AE203" s="17">
        <v>67</v>
      </c>
      <c r="AF203" s="17">
        <v>31.3</v>
      </c>
      <c r="AG203" s="17" t="s">
        <v>17</v>
      </c>
      <c r="AH203" s="17">
        <v>13</v>
      </c>
      <c r="AI203" s="17">
        <v>1300</v>
      </c>
      <c r="AJ203" s="17" t="s">
        <v>21</v>
      </c>
      <c r="AL203" s="17">
        <v>5.92</v>
      </c>
      <c r="AP203" s="17" t="s">
        <v>19</v>
      </c>
      <c r="AU203" s="17">
        <v>916.98</v>
      </c>
      <c r="AV203" s="17" t="s">
        <v>17</v>
      </c>
      <c r="AW203" s="17">
        <v>13</v>
      </c>
      <c r="AX203" s="17">
        <v>1300</v>
      </c>
      <c r="AY203" s="17" t="s">
        <v>21</v>
      </c>
      <c r="BA203" s="17">
        <v>5.92</v>
      </c>
      <c r="BE203" s="17" t="s">
        <v>19</v>
      </c>
      <c r="BJ203" s="18" t="s">
        <v>20</v>
      </c>
      <c r="BQ203" s="19" t="s">
        <v>20</v>
      </c>
      <c r="BS203" s="19" t="s">
        <v>17</v>
      </c>
      <c r="BT203" s="54">
        <v>6</v>
      </c>
    </row>
    <row r="204" spans="1:73" ht="90" x14ac:dyDescent="0.25">
      <c r="A204" s="14" t="s">
        <v>640</v>
      </c>
      <c r="B204" s="60">
        <f>VLOOKUP(A204,Pop!A217:B1161,2,FALSE)</f>
        <v>1124</v>
      </c>
      <c r="C204" s="15" t="s">
        <v>17</v>
      </c>
      <c r="D204" s="16">
        <v>640</v>
      </c>
      <c r="E204" s="16" t="s">
        <v>17</v>
      </c>
      <c r="F204" s="16">
        <v>38.9</v>
      </c>
      <c r="G204" s="16" t="s">
        <v>21</v>
      </c>
      <c r="I204" s="16">
        <v>0</v>
      </c>
      <c r="J204" s="30" t="s">
        <v>643</v>
      </c>
      <c r="K204" s="27">
        <v>81.95</v>
      </c>
      <c r="L204" s="27">
        <v>191.15</v>
      </c>
      <c r="N204" s="16" t="s">
        <v>644</v>
      </c>
      <c r="O204" s="16" t="s">
        <v>20</v>
      </c>
      <c r="U204" s="27">
        <v>443.15</v>
      </c>
      <c r="V204" s="27">
        <v>4118.1499999999996</v>
      </c>
      <c r="X204" s="16" t="s">
        <v>22</v>
      </c>
      <c r="Y204" s="16" t="s">
        <v>645</v>
      </c>
      <c r="Z204" s="16" t="s">
        <v>646</v>
      </c>
      <c r="AD204" s="17">
        <v>586</v>
      </c>
      <c r="AE204" s="17" t="s">
        <v>647</v>
      </c>
      <c r="AF204" s="22">
        <v>32.69</v>
      </c>
      <c r="AG204" s="17" t="s">
        <v>17</v>
      </c>
      <c r="AH204" s="22">
        <v>14.52</v>
      </c>
      <c r="AI204" s="17">
        <v>0</v>
      </c>
      <c r="AJ204" s="17" t="s">
        <v>21</v>
      </c>
      <c r="AL204" s="17" t="s">
        <v>648</v>
      </c>
      <c r="AN204" s="22">
        <v>6.06</v>
      </c>
      <c r="AP204" s="17" t="s">
        <v>19</v>
      </c>
      <c r="AU204" s="17" t="s">
        <v>647</v>
      </c>
      <c r="AV204" s="17" t="s">
        <v>20</v>
      </c>
      <c r="BC204" s="22">
        <v>6.06</v>
      </c>
      <c r="BE204" s="17" t="s">
        <v>19</v>
      </c>
      <c r="BJ204" s="18" t="s">
        <v>17</v>
      </c>
      <c r="BK204" s="18" t="s">
        <v>649</v>
      </c>
      <c r="BL204" s="18" t="s">
        <v>649</v>
      </c>
      <c r="BM204" s="18" t="s">
        <v>23</v>
      </c>
      <c r="BN204" s="18" t="s">
        <v>650</v>
      </c>
      <c r="BP204" s="18" t="s">
        <v>650</v>
      </c>
      <c r="BQ204" s="19" t="s">
        <v>20</v>
      </c>
      <c r="BS204" s="19" t="s">
        <v>20</v>
      </c>
    </row>
    <row r="205" spans="1:73" x14ac:dyDescent="0.25">
      <c r="A205" s="14" t="s">
        <v>1820</v>
      </c>
      <c r="B205" s="60">
        <f>VLOOKUP(A205,Pop!A12:B956,2,FALSE)</f>
        <v>1128</v>
      </c>
      <c r="C205" s="15" t="s">
        <v>17</v>
      </c>
      <c r="D205" s="16">
        <v>1138</v>
      </c>
      <c r="E205" s="16" t="s">
        <v>17</v>
      </c>
      <c r="F205" s="27">
        <v>13</v>
      </c>
      <c r="G205" s="16" t="s">
        <v>21</v>
      </c>
      <c r="I205" s="16">
        <v>1500</v>
      </c>
      <c r="J205" s="16" t="s">
        <v>761</v>
      </c>
      <c r="K205" s="16">
        <v>31.5</v>
      </c>
      <c r="L205" s="27">
        <v>55.5</v>
      </c>
      <c r="N205" s="16">
        <v>34</v>
      </c>
      <c r="O205" s="16" t="s">
        <v>20</v>
      </c>
      <c r="U205" s="16">
        <v>130.5</v>
      </c>
      <c r="V205" s="16">
        <v>1005.5</v>
      </c>
      <c r="X205" s="16" t="s">
        <v>22</v>
      </c>
      <c r="AC205" s="16" t="s">
        <v>1823</v>
      </c>
      <c r="AD205" s="17">
        <v>444</v>
      </c>
      <c r="AE205" s="17">
        <v>34</v>
      </c>
      <c r="AF205" s="17">
        <v>19.5</v>
      </c>
      <c r="AG205" s="17" t="s">
        <v>20</v>
      </c>
      <c r="AM205" s="17">
        <v>100</v>
      </c>
      <c r="AP205" s="17" t="s">
        <v>22</v>
      </c>
      <c r="AU205" s="17">
        <v>19.5</v>
      </c>
      <c r="AV205" s="17" t="s">
        <v>20</v>
      </c>
      <c r="BB205" s="17">
        <v>100</v>
      </c>
      <c r="BE205" s="17" t="s">
        <v>22</v>
      </c>
      <c r="BJ205" s="18" t="s">
        <v>20</v>
      </c>
      <c r="BQ205" s="19" t="s">
        <v>20</v>
      </c>
      <c r="BS205" s="19" t="s">
        <v>20</v>
      </c>
    </row>
    <row r="206" spans="1:73" x14ac:dyDescent="0.25">
      <c r="A206" s="14" t="s">
        <v>1723</v>
      </c>
      <c r="B206" s="60">
        <f>VLOOKUP(A206,Pop!A298:B1242,2,FALSE)</f>
        <v>1134</v>
      </c>
      <c r="C206" s="15" t="s">
        <v>17</v>
      </c>
      <c r="D206" s="16">
        <v>400</v>
      </c>
      <c r="E206" s="16" t="s">
        <v>17</v>
      </c>
      <c r="F206" s="27">
        <v>17</v>
      </c>
      <c r="G206" s="16" t="s">
        <v>21</v>
      </c>
      <c r="I206" s="16">
        <v>1000</v>
      </c>
      <c r="J206" s="16" t="s">
        <v>109</v>
      </c>
      <c r="K206" s="16">
        <v>39</v>
      </c>
      <c r="L206" s="16">
        <v>66.5</v>
      </c>
      <c r="N206" s="16">
        <v>50</v>
      </c>
      <c r="O206" s="16" t="s">
        <v>17</v>
      </c>
      <c r="P206" s="27">
        <v>17</v>
      </c>
      <c r="Q206" s="16" t="s">
        <v>21</v>
      </c>
      <c r="S206" s="16">
        <v>1000</v>
      </c>
      <c r="T206" s="16" t="s">
        <v>109</v>
      </c>
      <c r="U206" s="16">
        <v>149</v>
      </c>
      <c r="V206" s="16">
        <v>1111.5</v>
      </c>
      <c r="X206" s="16" t="s">
        <v>19</v>
      </c>
      <c r="AC206" s="16" t="s">
        <v>95</v>
      </c>
      <c r="AD206" s="17">
        <v>396</v>
      </c>
      <c r="AE206" s="17">
        <v>44</v>
      </c>
      <c r="AF206" s="17">
        <v>30</v>
      </c>
      <c r="AG206" s="17" t="s">
        <v>17</v>
      </c>
      <c r="AH206" s="17">
        <v>20</v>
      </c>
      <c r="AI206" s="17">
        <v>3000</v>
      </c>
      <c r="AJ206" s="17" t="s">
        <v>21</v>
      </c>
      <c r="AL206" s="17" t="s">
        <v>109</v>
      </c>
      <c r="AO206" s="17" t="s">
        <v>1726</v>
      </c>
      <c r="AP206" s="17" t="s">
        <v>19</v>
      </c>
      <c r="AU206" s="31">
        <v>20</v>
      </c>
      <c r="AV206" s="17" t="s">
        <v>17</v>
      </c>
      <c r="AW206" s="31">
        <v>20</v>
      </c>
      <c r="AX206" s="17">
        <v>3000</v>
      </c>
      <c r="AY206" s="17" t="s">
        <v>21</v>
      </c>
      <c r="BA206" s="17" t="s">
        <v>109</v>
      </c>
      <c r="BD206" s="17" t="s">
        <v>1726</v>
      </c>
      <c r="BE206" s="17" t="s">
        <v>19</v>
      </c>
      <c r="BJ206" s="18" t="s">
        <v>47</v>
      </c>
      <c r="BQ206" s="19" t="s">
        <v>20</v>
      </c>
      <c r="BS206" s="19" t="s">
        <v>20</v>
      </c>
    </row>
    <row r="207" spans="1:73" x14ac:dyDescent="0.25">
      <c r="A207" s="14" t="s">
        <v>1268</v>
      </c>
      <c r="B207" s="60">
        <f>VLOOKUP(A207,Pop!A133:B1077,2,FALSE)</f>
        <v>1142</v>
      </c>
      <c r="C207" s="15" t="s">
        <v>17</v>
      </c>
      <c r="D207" s="16">
        <v>865</v>
      </c>
      <c r="E207" s="16" t="s">
        <v>17</v>
      </c>
      <c r="F207" s="16">
        <v>11.2</v>
      </c>
      <c r="G207" s="16" t="s">
        <v>21</v>
      </c>
      <c r="I207" s="16">
        <v>1000</v>
      </c>
      <c r="J207" s="16" t="s">
        <v>1271</v>
      </c>
      <c r="K207" s="16">
        <v>29.12</v>
      </c>
      <c r="L207" s="16">
        <v>51.52</v>
      </c>
      <c r="N207" s="16">
        <v>91</v>
      </c>
      <c r="O207" s="16" t="s">
        <v>17</v>
      </c>
      <c r="P207" s="16">
        <v>11.2</v>
      </c>
      <c r="Q207" s="16" t="s">
        <v>21</v>
      </c>
      <c r="S207" s="16">
        <v>1000</v>
      </c>
      <c r="T207" s="16">
        <v>4.4800000000000004</v>
      </c>
      <c r="U207" s="16">
        <v>118.72</v>
      </c>
      <c r="V207" s="16">
        <v>902.72</v>
      </c>
      <c r="X207" s="16" t="s">
        <v>19</v>
      </c>
      <c r="AD207" s="17">
        <v>858</v>
      </c>
      <c r="AE207" s="17">
        <v>84</v>
      </c>
      <c r="AF207" s="17">
        <v>24.15</v>
      </c>
      <c r="AG207" s="17" t="s">
        <v>17</v>
      </c>
      <c r="AH207" s="17">
        <v>17.25</v>
      </c>
      <c r="AJ207" s="17" t="s">
        <v>21</v>
      </c>
      <c r="AL207" s="17">
        <v>6.9</v>
      </c>
      <c r="AN207" s="17">
        <v>6.9</v>
      </c>
      <c r="AP207" s="17" t="s">
        <v>147</v>
      </c>
      <c r="AU207" s="17">
        <v>37.950000000000003</v>
      </c>
      <c r="AV207" s="17" t="s">
        <v>17</v>
      </c>
      <c r="AW207" s="17">
        <v>17.25</v>
      </c>
      <c r="AX207" s="17">
        <v>1000</v>
      </c>
      <c r="AY207" s="17" t="s">
        <v>21</v>
      </c>
      <c r="BA207" s="17">
        <v>6.9</v>
      </c>
      <c r="BE207" s="17" t="s">
        <v>147</v>
      </c>
      <c r="BJ207" s="18" t="s">
        <v>20</v>
      </c>
      <c r="BQ207" s="19" t="s">
        <v>20</v>
      </c>
      <c r="BS207" s="19" t="s">
        <v>20</v>
      </c>
    </row>
    <row r="208" spans="1:73" ht="30" x14ac:dyDescent="0.25">
      <c r="A208" s="14" t="s">
        <v>1995</v>
      </c>
      <c r="B208" s="60">
        <f>VLOOKUP(A208,Pop!A162:B1106,2,FALSE)</f>
        <v>1142</v>
      </c>
      <c r="C208" s="15" t="s">
        <v>17</v>
      </c>
      <c r="D208" s="16">
        <v>440</v>
      </c>
      <c r="E208" s="16" t="s">
        <v>17</v>
      </c>
      <c r="F208" s="16">
        <v>20.2</v>
      </c>
      <c r="G208" s="16" t="s">
        <v>21</v>
      </c>
      <c r="I208" s="24">
        <v>1000</v>
      </c>
      <c r="J208" s="16">
        <v>5.6</v>
      </c>
      <c r="K208" s="16">
        <v>42.6</v>
      </c>
      <c r="L208" s="16">
        <v>70.599999999999994</v>
      </c>
      <c r="N208" s="16">
        <v>49</v>
      </c>
      <c r="O208" s="16" t="s">
        <v>17</v>
      </c>
      <c r="P208" s="16">
        <v>20.2</v>
      </c>
      <c r="Q208" s="16" t="s">
        <v>21</v>
      </c>
      <c r="S208" s="16">
        <v>1000</v>
      </c>
      <c r="T208" s="30" t="s">
        <v>1998</v>
      </c>
      <c r="U208" s="16">
        <v>154.6</v>
      </c>
      <c r="V208" s="16">
        <v>126.6</v>
      </c>
      <c r="X208" s="16" t="s">
        <v>147</v>
      </c>
      <c r="AA208" s="24">
        <v>3500000</v>
      </c>
      <c r="AC208" s="16" t="s">
        <v>647</v>
      </c>
      <c r="AD208" s="17">
        <v>401</v>
      </c>
      <c r="AE208" s="17">
        <v>45</v>
      </c>
      <c r="AF208" s="17">
        <v>28.3</v>
      </c>
      <c r="AG208" s="17" t="s">
        <v>17</v>
      </c>
      <c r="AH208" s="17">
        <v>17.7</v>
      </c>
      <c r="AI208" s="17">
        <v>1000</v>
      </c>
      <c r="AJ208" s="17" t="s">
        <v>21</v>
      </c>
      <c r="AL208" s="17">
        <v>6.35</v>
      </c>
      <c r="AN208" s="17">
        <v>17.7</v>
      </c>
      <c r="AP208" s="17" t="s">
        <v>19</v>
      </c>
      <c r="AU208" s="17">
        <v>31</v>
      </c>
      <c r="AV208" s="17" t="s">
        <v>17</v>
      </c>
      <c r="AW208" s="17">
        <v>17.7</v>
      </c>
      <c r="AX208" s="25">
        <v>1000</v>
      </c>
      <c r="AY208" s="17" t="s">
        <v>21</v>
      </c>
      <c r="BA208" s="17">
        <v>6.35</v>
      </c>
      <c r="BC208" s="17">
        <v>17.7</v>
      </c>
      <c r="BE208" s="17" t="s">
        <v>19</v>
      </c>
      <c r="BJ208" s="18" t="s">
        <v>20</v>
      </c>
      <c r="BQ208" s="19" t="s">
        <v>20</v>
      </c>
      <c r="BS208" s="19" t="s">
        <v>17</v>
      </c>
      <c r="BT208" s="54">
        <v>2</v>
      </c>
      <c r="BU208" s="57" t="s">
        <v>1999</v>
      </c>
    </row>
    <row r="209" spans="1:73" x14ac:dyDescent="0.25">
      <c r="A209" s="14" t="s">
        <v>97</v>
      </c>
      <c r="B209" s="60">
        <f>VLOOKUP(A209,Pop!A248:B1192,2,FALSE)</f>
        <v>1172</v>
      </c>
      <c r="C209" s="15" t="s">
        <v>17</v>
      </c>
      <c r="D209" s="16">
        <v>475</v>
      </c>
      <c r="E209" s="16" t="s">
        <v>17</v>
      </c>
      <c r="F209" s="16">
        <v>15</v>
      </c>
      <c r="G209" s="16" t="s">
        <v>21</v>
      </c>
      <c r="I209" s="16">
        <v>2000</v>
      </c>
      <c r="J209" s="16" t="s">
        <v>100</v>
      </c>
      <c r="K209" s="16">
        <v>21.9</v>
      </c>
      <c r="L209" s="16">
        <v>33.4</v>
      </c>
      <c r="N209" s="16">
        <v>30</v>
      </c>
      <c r="O209" s="16" t="s">
        <v>17</v>
      </c>
      <c r="P209" s="16">
        <v>15</v>
      </c>
      <c r="Q209" s="16" t="s">
        <v>21</v>
      </c>
      <c r="S209" s="16">
        <v>2000</v>
      </c>
      <c r="T209" s="16">
        <v>2.2999999999999998</v>
      </c>
      <c r="U209" s="16">
        <v>67.900000000000006</v>
      </c>
      <c r="V209" s="16">
        <v>470.4</v>
      </c>
      <c r="X209" s="16" t="s">
        <v>19</v>
      </c>
      <c r="AD209" s="17">
        <v>480</v>
      </c>
      <c r="AE209" s="17">
        <v>30</v>
      </c>
      <c r="AG209" s="17" t="s">
        <v>17</v>
      </c>
      <c r="AH209" s="17">
        <v>33</v>
      </c>
      <c r="AI209" s="17">
        <v>2000</v>
      </c>
      <c r="AJ209" s="17" t="s">
        <v>21</v>
      </c>
      <c r="AL209" s="17">
        <v>3.75</v>
      </c>
      <c r="AP209" s="17" t="s">
        <v>42</v>
      </c>
      <c r="AT209" s="17" t="s">
        <v>101</v>
      </c>
      <c r="AV209" s="17" t="s">
        <v>17</v>
      </c>
      <c r="AW209" s="17">
        <v>33</v>
      </c>
      <c r="AX209" s="17">
        <v>2000</v>
      </c>
      <c r="AY209" s="17" t="s">
        <v>21</v>
      </c>
      <c r="BA209" s="17">
        <v>3.75</v>
      </c>
      <c r="BJ209" s="18" t="s">
        <v>17</v>
      </c>
      <c r="BK209" s="18">
        <v>2</v>
      </c>
      <c r="BL209" s="18">
        <v>2</v>
      </c>
      <c r="BM209" s="18" t="s">
        <v>38</v>
      </c>
      <c r="BP209" s="18" t="s">
        <v>102</v>
      </c>
      <c r="BQ209" s="19" t="s">
        <v>20</v>
      </c>
      <c r="BS209" s="19" t="s">
        <v>20</v>
      </c>
    </row>
    <row r="210" spans="1:73" x14ac:dyDescent="0.25">
      <c r="A210" s="14" t="s">
        <v>2183</v>
      </c>
      <c r="B210" s="60">
        <f>VLOOKUP(A210,Pop!A9:B953,2,FALSE)</f>
        <v>1216</v>
      </c>
      <c r="C210" s="15" t="s">
        <v>17</v>
      </c>
      <c r="D210" s="16">
        <v>461</v>
      </c>
      <c r="E210" s="16" t="s">
        <v>17</v>
      </c>
      <c r="F210" s="16">
        <v>13.5</v>
      </c>
      <c r="G210" s="16" t="s">
        <v>21</v>
      </c>
      <c r="I210" s="16">
        <v>0</v>
      </c>
      <c r="J210" s="16" t="s">
        <v>1067</v>
      </c>
      <c r="K210" s="16">
        <v>45.4</v>
      </c>
      <c r="L210" s="16">
        <v>77.3</v>
      </c>
      <c r="N210" s="16">
        <v>86</v>
      </c>
      <c r="O210" s="16" t="s">
        <v>17</v>
      </c>
      <c r="P210" s="16">
        <v>13.5</v>
      </c>
      <c r="Q210" s="16" t="s">
        <v>21</v>
      </c>
      <c r="S210" s="16">
        <v>0</v>
      </c>
      <c r="T210" s="16" t="s">
        <v>1067</v>
      </c>
      <c r="U210" s="16">
        <v>173</v>
      </c>
      <c r="V210" s="26">
        <v>1289.5</v>
      </c>
      <c r="X210" s="16" t="s">
        <v>19</v>
      </c>
      <c r="AD210" s="17">
        <v>440</v>
      </c>
      <c r="AE210" s="17">
        <v>72</v>
      </c>
      <c r="AF210" s="17">
        <v>34</v>
      </c>
      <c r="AG210" s="17" t="s">
        <v>17</v>
      </c>
      <c r="AH210" s="17">
        <v>13</v>
      </c>
      <c r="AI210" s="17">
        <v>0</v>
      </c>
      <c r="AJ210" s="17" t="s">
        <v>21</v>
      </c>
      <c r="AL210" s="17" t="s">
        <v>1068</v>
      </c>
      <c r="AO210" s="17" t="s">
        <v>1069</v>
      </c>
      <c r="AP210" s="17" t="s">
        <v>19</v>
      </c>
      <c r="AU210" s="17">
        <v>42</v>
      </c>
      <c r="AV210" s="17" t="s">
        <v>17</v>
      </c>
      <c r="AW210" s="17">
        <v>13</v>
      </c>
      <c r="AX210" s="17">
        <v>0</v>
      </c>
      <c r="AY210" s="17" t="s">
        <v>21</v>
      </c>
      <c r="BA210" s="17" t="s">
        <v>1068</v>
      </c>
      <c r="BD210" s="17" t="s">
        <v>1070</v>
      </c>
      <c r="BE210" s="17" t="s">
        <v>147</v>
      </c>
      <c r="BH210" s="25">
        <v>1100000</v>
      </c>
      <c r="BJ210" s="18" t="s">
        <v>17</v>
      </c>
      <c r="BK210" s="18" t="s">
        <v>1071</v>
      </c>
      <c r="BL210" s="18" t="s">
        <v>1072</v>
      </c>
      <c r="BM210" s="18" t="s">
        <v>23</v>
      </c>
      <c r="BN210" s="18" t="s">
        <v>1073</v>
      </c>
      <c r="BP210" s="18" t="s">
        <v>1074</v>
      </c>
      <c r="BQ210" s="19" t="s">
        <v>17</v>
      </c>
      <c r="BR210" s="19" t="s">
        <v>1075</v>
      </c>
      <c r="BS210" s="19" t="s">
        <v>20</v>
      </c>
    </row>
    <row r="211" spans="1:73" x14ac:dyDescent="0.25">
      <c r="A211" s="14" t="s">
        <v>404</v>
      </c>
      <c r="B211" s="60">
        <f>VLOOKUP(A211,Pop!A29:B973,2,FALSE)</f>
        <v>1270</v>
      </c>
      <c r="C211" s="15" t="s">
        <v>17</v>
      </c>
      <c r="D211" s="16">
        <v>428</v>
      </c>
      <c r="E211" s="16" t="s">
        <v>17</v>
      </c>
      <c r="F211" s="16">
        <v>17.850000000000001</v>
      </c>
      <c r="G211" s="16" t="s">
        <v>21</v>
      </c>
      <c r="I211" s="16">
        <v>3000</v>
      </c>
      <c r="J211" s="16">
        <v>5</v>
      </c>
      <c r="K211" s="16">
        <v>27.85</v>
      </c>
      <c r="L211" s="16">
        <v>52.85</v>
      </c>
      <c r="N211" s="16">
        <v>22</v>
      </c>
      <c r="O211" s="16" t="s">
        <v>17</v>
      </c>
      <c r="P211" s="16">
        <v>17.850000000000001</v>
      </c>
      <c r="Q211" s="16" t="s">
        <v>21</v>
      </c>
      <c r="S211" s="16">
        <v>3000</v>
      </c>
      <c r="T211" s="16">
        <v>5</v>
      </c>
      <c r="U211" s="16">
        <v>127.85</v>
      </c>
      <c r="V211" s="16">
        <v>1002.85</v>
      </c>
      <c r="X211" s="16" t="s">
        <v>19</v>
      </c>
      <c r="Y211" s="16" t="s">
        <v>407</v>
      </c>
      <c r="AD211" s="17">
        <v>397</v>
      </c>
      <c r="AE211" s="17">
        <v>21</v>
      </c>
      <c r="AF211" s="17">
        <v>17.850000000000001</v>
      </c>
      <c r="AG211" s="17" t="s">
        <v>17</v>
      </c>
      <c r="AH211" s="17">
        <v>17.850000000000001</v>
      </c>
      <c r="AI211" s="17">
        <v>3000</v>
      </c>
      <c r="AJ211" s="17" t="s">
        <v>21</v>
      </c>
      <c r="AL211" s="17">
        <v>5</v>
      </c>
      <c r="AM211" s="17">
        <v>100</v>
      </c>
      <c r="AN211" s="17">
        <v>100</v>
      </c>
      <c r="AP211" s="17" t="s">
        <v>19</v>
      </c>
      <c r="AU211" s="17">
        <v>127.85</v>
      </c>
      <c r="AV211" s="17" t="s">
        <v>17</v>
      </c>
      <c r="AW211" s="17">
        <v>17.850000000000001</v>
      </c>
      <c r="AX211" s="17">
        <v>3000</v>
      </c>
      <c r="AY211" s="17" t="s">
        <v>21</v>
      </c>
      <c r="BA211" s="17">
        <v>5</v>
      </c>
      <c r="BB211" s="17">
        <v>100</v>
      </c>
      <c r="BC211" s="17">
        <v>100</v>
      </c>
      <c r="BE211" s="17" t="s">
        <v>19</v>
      </c>
      <c r="BJ211" s="18" t="s">
        <v>17</v>
      </c>
      <c r="BK211" s="18">
        <v>511</v>
      </c>
      <c r="BL211" s="18">
        <v>35</v>
      </c>
      <c r="BM211" s="18" t="s">
        <v>38</v>
      </c>
      <c r="BP211" s="18" t="s">
        <v>408</v>
      </c>
      <c r="BQ211" s="19" t="s">
        <v>20</v>
      </c>
      <c r="BS211" s="19" t="s">
        <v>17</v>
      </c>
      <c r="BT211" s="54">
        <v>3</v>
      </c>
    </row>
    <row r="212" spans="1:73" x14ac:dyDescent="0.25">
      <c r="A212" s="14" t="s">
        <v>810</v>
      </c>
      <c r="B212" s="60">
        <f>VLOOKUP(A212,Pop!A249:B1193,2,FALSE)</f>
        <v>1296</v>
      </c>
      <c r="C212" s="15" t="s">
        <v>17</v>
      </c>
      <c r="D212" s="16">
        <v>500</v>
      </c>
      <c r="E212" s="16" t="s">
        <v>17</v>
      </c>
      <c r="F212" s="16">
        <v>9.25</v>
      </c>
      <c r="G212" s="16" t="s">
        <v>21</v>
      </c>
      <c r="I212" s="16">
        <v>1000</v>
      </c>
      <c r="K212" s="16">
        <v>24.55</v>
      </c>
      <c r="L212" s="16">
        <v>36.840000000000003</v>
      </c>
      <c r="N212" s="16">
        <v>50</v>
      </c>
      <c r="O212" s="16" t="s">
        <v>17</v>
      </c>
      <c r="P212" s="16">
        <v>9.25</v>
      </c>
      <c r="Q212" s="16" t="s">
        <v>21</v>
      </c>
      <c r="S212" s="16">
        <v>1000</v>
      </c>
      <c r="U212" s="16">
        <v>56.2</v>
      </c>
      <c r="V212" s="16">
        <v>233.77</v>
      </c>
      <c r="X212" s="16" t="s">
        <v>19</v>
      </c>
      <c r="AD212" s="17">
        <v>500</v>
      </c>
      <c r="AE212" s="17">
        <v>50</v>
      </c>
      <c r="AF212" s="17">
        <v>20</v>
      </c>
      <c r="AG212" s="17" t="s">
        <v>17</v>
      </c>
      <c r="AH212" s="17">
        <v>14.25</v>
      </c>
      <c r="AI212" s="17">
        <v>1000</v>
      </c>
      <c r="AJ212" s="17" t="s">
        <v>21</v>
      </c>
      <c r="AM212" s="17" t="s">
        <v>813</v>
      </c>
      <c r="AP212" s="17" t="s">
        <v>175</v>
      </c>
      <c r="AT212" s="17" t="s">
        <v>814</v>
      </c>
      <c r="AU212" s="17">
        <v>48</v>
      </c>
      <c r="AV212" s="17" t="s">
        <v>17</v>
      </c>
      <c r="AW212" s="17">
        <v>16.100000000000001</v>
      </c>
      <c r="AX212" s="17">
        <v>1000</v>
      </c>
      <c r="AY212" s="17" t="s">
        <v>21</v>
      </c>
      <c r="BA212" s="17" t="s">
        <v>815</v>
      </c>
      <c r="BB212" s="17" t="s">
        <v>816</v>
      </c>
      <c r="BE212" s="17" t="s">
        <v>175</v>
      </c>
      <c r="BI212" s="17" t="s">
        <v>814</v>
      </c>
      <c r="BJ212" s="18" t="s">
        <v>20</v>
      </c>
      <c r="BQ212" s="19" t="s">
        <v>20</v>
      </c>
      <c r="BS212" s="19" t="s">
        <v>20</v>
      </c>
    </row>
    <row r="213" spans="1:73" x14ac:dyDescent="0.25">
      <c r="A213" s="14" t="s">
        <v>945</v>
      </c>
      <c r="B213" s="60">
        <f>VLOOKUP(A213,Pop!A165:B1109,2,FALSE)</f>
        <v>1323</v>
      </c>
      <c r="C213" s="15" t="s">
        <v>17</v>
      </c>
      <c r="D213" s="16">
        <v>501</v>
      </c>
      <c r="E213" s="16" t="s">
        <v>17</v>
      </c>
      <c r="F213" s="16">
        <v>13.55</v>
      </c>
      <c r="G213" s="16" t="s">
        <v>21</v>
      </c>
      <c r="I213" s="16">
        <v>0</v>
      </c>
      <c r="J213" s="16" t="s">
        <v>948</v>
      </c>
      <c r="K213" s="16">
        <v>28.55</v>
      </c>
      <c r="L213" s="16">
        <v>43.55</v>
      </c>
      <c r="N213" s="16">
        <v>52</v>
      </c>
      <c r="O213" s="16" t="s">
        <v>17</v>
      </c>
      <c r="P213" s="16">
        <v>13.55</v>
      </c>
      <c r="Q213" s="16" t="s">
        <v>21</v>
      </c>
      <c r="S213" s="16">
        <v>0</v>
      </c>
      <c r="T213" s="16" t="s">
        <v>948</v>
      </c>
      <c r="U213" s="16">
        <v>88.55</v>
      </c>
      <c r="V213" s="16">
        <v>613.54999999999995</v>
      </c>
      <c r="X213" s="16" t="s">
        <v>19</v>
      </c>
      <c r="AC213" s="16" t="s">
        <v>949</v>
      </c>
      <c r="AD213" s="17">
        <v>476</v>
      </c>
      <c r="AE213" s="17">
        <v>37</v>
      </c>
      <c r="AF213" s="17">
        <v>22.51</v>
      </c>
      <c r="AG213" s="17" t="s">
        <v>17</v>
      </c>
      <c r="AH213" s="17">
        <v>13.55</v>
      </c>
      <c r="AI213" s="17">
        <v>0</v>
      </c>
      <c r="AJ213" s="17" t="s">
        <v>21</v>
      </c>
      <c r="AL213" s="17" t="s">
        <v>948</v>
      </c>
      <c r="AN213" s="17">
        <v>3</v>
      </c>
      <c r="AP213" s="17" t="s">
        <v>19</v>
      </c>
      <c r="AU213" s="17">
        <v>35.549999999999997</v>
      </c>
      <c r="AV213" s="17" t="s">
        <v>17</v>
      </c>
      <c r="AW213" s="17">
        <v>13.55</v>
      </c>
      <c r="AX213" s="17">
        <v>0</v>
      </c>
      <c r="AY213" s="17" t="s">
        <v>21</v>
      </c>
      <c r="BA213" s="17" t="s">
        <v>948</v>
      </c>
      <c r="BC213" s="17">
        <v>3</v>
      </c>
      <c r="BE213" s="17" t="s">
        <v>19</v>
      </c>
      <c r="BJ213" s="18" t="s">
        <v>17</v>
      </c>
      <c r="BK213" s="18">
        <v>2</v>
      </c>
      <c r="BL213" s="18">
        <v>2</v>
      </c>
      <c r="BM213" s="18" t="s">
        <v>38</v>
      </c>
      <c r="BO213" s="18" t="s">
        <v>76</v>
      </c>
      <c r="BQ213" s="19" t="s">
        <v>17</v>
      </c>
      <c r="BR213" s="19">
        <v>7</v>
      </c>
      <c r="BS213" s="19" t="s">
        <v>17</v>
      </c>
      <c r="BT213" s="54">
        <v>3</v>
      </c>
    </row>
    <row r="214" spans="1:73" x14ac:dyDescent="0.25">
      <c r="A214" s="14" t="s">
        <v>901</v>
      </c>
      <c r="B214" s="60">
        <f>VLOOKUP(A214,Pop!A288:B1232,2,FALSE)</f>
        <v>1408</v>
      </c>
      <c r="C214" s="15" t="s">
        <v>17</v>
      </c>
      <c r="D214" s="16">
        <v>545</v>
      </c>
      <c r="E214" s="16" t="s">
        <v>17</v>
      </c>
      <c r="F214" s="16">
        <v>44.96</v>
      </c>
      <c r="G214" s="16" t="s">
        <v>21</v>
      </c>
      <c r="I214" s="16">
        <v>1000</v>
      </c>
      <c r="J214" s="16">
        <v>6.5</v>
      </c>
      <c r="K214" s="16">
        <v>70.959999999999994</v>
      </c>
      <c r="L214" s="16">
        <v>103.46</v>
      </c>
      <c r="N214" s="16">
        <v>65</v>
      </c>
      <c r="O214" s="16" t="s">
        <v>17</v>
      </c>
      <c r="P214" s="16">
        <v>44.96</v>
      </c>
      <c r="Q214" s="16" t="s">
        <v>21</v>
      </c>
      <c r="S214" s="16">
        <v>1000</v>
      </c>
      <c r="T214" s="16">
        <v>6.5</v>
      </c>
      <c r="U214" s="16">
        <v>200.96</v>
      </c>
      <c r="V214" s="16" t="s">
        <v>95</v>
      </c>
      <c r="AD214" s="17">
        <v>528</v>
      </c>
      <c r="AE214" s="17">
        <v>43</v>
      </c>
      <c r="AF214" s="17">
        <v>35.840000000000003</v>
      </c>
      <c r="AG214" s="17" t="s">
        <v>17</v>
      </c>
      <c r="AH214" s="17">
        <v>22.89</v>
      </c>
      <c r="AI214" s="17">
        <v>1000</v>
      </c>
      <c r="AJ214" s="17" t="s">
        <v>21</v>
      </c>
      <c r="AL214" s="17">
        <v>6.5</v>
      </c>
      <c r="AU214" s="17">
        <v>46.66</v>
      </c>
      <c r="AV214" s="17" t="s">
        <v>17</v>
      </c>
      <c r="AW214" s="17">
        <v>22.89</v>
      </c>
      <c r="AX214" s="17">
        <v>1000</v>
      </c>
      <c r="AY214" s="17" t="s">
        <v>21</v>
      </c>
      <c r="BA214" s="17">
        <v>6.5</v>
      </c>
      <c r="BJ214" s="18" t="s">
        <v>17</v>
      </c>
      <c r="BK214" s="18">
        <v>4.75</v>
      </c>
      <c r="BL214" s="18">
        <v>4.75</v>
      </c>
      <c r="BQ214" s="19" t="s">
        <v>20</v>
      </c>
      <c r="BS214" s="19" t="s">
        <v>17</v>
      </c>
      <c r="BT214" s="54">
        <v>6.75</v>
      </c>
    </row>
    <row r="215" spans="1:73" x14ac:dyDescent="0.25">
      <c r="A215" s="14" t="s">
        <v>806</v>
      </c>
      <c r="B215" s="60">
        <f>VLOOKUP(A215,Pop!A129:B1073,2,FALSE)</f>
        <v>1411</v>
      </c>
      <c r="C215" s="15" t="s">
        <v>17</v>
      </c>
      <c r="D215" s="16">
        <v>450</v>
      </c>
      <c r="E215" s="16" t="s">
        <v>17</v>
      </c>
      <c r="F215" s="16">
        <v>5</v>
      </c>
      <c r="G215" s="16" t="s">
        <v>21</v>
      </c>
      <c r="I215" s="16">
        <v>1000</v>
      </c>
      <c r="J215" s="16" t="s">
        <v>809</v>
      </c>
      <c r="K215" s="16">
        <v>10</v>
      </c>
      <c r="L215" s="16">
        <v>16.25</v>
      </c>
      <c r="N215" s="16">
        <v>200</v>
      </c>
      <c r="O215" s="16" t="s">
        <v>17</v>
      </c>
      <c r="P215" s="16">
        <v>5</v>
      </c>
      <c r="Q215" s="16" t="s">
        <v>21</v>
      </c>
      <c r="S215" s="16">
        <v>1000</v>
      </c>
      <c r="T215" s="16">
        <v>1.25</v>
      </c>
      <c r="U215" s="16">
        <v>35</v>
      </c>
      <c r="V215" s="16">
        <v>253.75</v>
      </c>
      <c r="X215" s="16" t="s">
        <v>19</v>
      </c>
      <c r="AD215" s="17">
        <v>450</v>
      </c>
      <c r="AE215" s="17">
        <v>200</v>
      </c>
      <c r="AF215" s="17">
        <v>15</v>
      </c>
      <c r="AG215" s="17" t="s">
        <v>17</v>
      </c>
      <c r="AH215" s="17">
        <v>15</v>
      </c>
      <c r="AI215" s="17" t="s">
        <v>75</v>
      </c>
      <c r="AP215" s="17" t="s">
        <v>19</v>
      </c>
      <c r="AU215" s="17">
        <v>15</v>
      </c>
      <c r="AV215" s="17" t="s">
        <v>17</v>
      </c>
      <c r="AW215" s="17">
        <v>15</v>
      </c>
      <c r="AX215" s="17" t="s">
        <v>75</v>
      </c>
      <c r="BE215" s="17" t="s">
        <v>19</v>
      </c>
      <c r="BJ215" s="18" t="s">
        <v>20</v>
      </c>
      <c r="BQ215" s="19" t="s">
        <v>20</v>
      </c>
      <c r="BS215" s="19" t="s">
        <v>20</v>
      </c>
    </row>
    <row r="216" spans="1:73" x14ac:dyDescent="0.25">
      <c r="A216" s="14" t="s">
        <v>1309</v>
      </c>
      <c r="B216" s="60">
        <f>VLOOKUP(A216,Pop!A204:B1148,2,FALSE)</f>
        <v>1431</v>
      </c>
      <c r="C216" s="15" t="s">
        <v>17</v>
      </c>
      <c r="D216" s="16">
        <v>529</v>
      </c>
      <c r="E216" s="16" t="s">
        <v>17</v>
      </c>
      <c r="F216" s="16">
        <v>13.5</v>
      </c>
      <c r="G216" s="16" t="s">
        <v>21</v>
      </c>
      <c r="I216" s="16">
        <v>0</v>
      </c>
      <c r="J216" s="16" t="s">
        <v>1312</v>
      </c>
      <c r="N216" s="16">
        <v>34</v>
      </c>
      <c r="O216" s="16" t="s">
        <v>17</v>
      </c>
      <c r="P216" s="16">
        <v>13.5</v>
      </c>
      <c r="Q216" s="16" t="s">
        <v>21</v>
      </c>
      <c r="S216" s="16">
        <v>0</v>
      </c>
      <c r="T216" s="16" t="s">
        <v>1312</v>
      </c>
      <c r="AD216" s="17">
        <v>517</v>
      </c>
      <c r="AE216" s="17">
        <v>34</v>
      </c>
      <c r="AF216" s="17">
        <v>43.42</v>
      </c>
      <c r="AG216" s="17" t="s">
        <v>17</v>
      </c>
      <c r="AH216" s="17">
        <v>23.5</v>
      </c>
      <c r="AI216" s="17">
        <v>0</v>
      </c>
      <c r="AJ216" s="17" t="s">
        <v>21</v>
      </c>
      <c r="AU216" s="17">
        <v>28.48</v>
      </c>
      <c r="AV216" s="17" t="s">
        <v>17</v>
      </c>
      <c r="AW216" s="17">
        <v>23.5</v>
      </c>
      <c r="AX216" s="17">
        <v>0</v>
      </c>
      <c r="AY216" s="17" t="s">
        <v>21</v>
      </c>
      <c r="BA216" s="17" t="s">
        <v>1312</v>
      </c>
      <c r="BJ216" s="18" t="s">
        <v>47</v>
      </c>
      <c r="BQ216" s="19" t="s">
        <v>20</v>
      </c>
      <c r="BS216" s="19" t="s">
        <v>20</v>
      </c>
    </row>
    <row r="217" spans="1:73" x14ac:dyDescent="0.25">
      <c r="A217" s="14" t="s">
        <v>123</v>
      </c>
      <c r="B217" s="60">
        <f>VLOOKUP(A217,Pop!A19:B963,2,FALSE)</f>
        <v>1440</v>
      </c>
      <c r="C217" s="15" t="s">
        <v>17</v>
      </c>
      <c r="D217" s="16">
        <v>610</v>
      </c>
      <c r="E217" s="16" t="s">
        <v>17</v>
      </c>
      <c r="F217" s="16">
        <v>43.5</v>
      </c>
      <c r="G217" s="16" t="s">
        <v>21</v>
      </c>
      <c r="I217" s="16">
        <v>2000</v>
      </c>
      <c r="J217" s="16" t="s">
        <v>126</v>
      </c>
      <c r="K217" s="16">
        <v>66</v>
      </c>
      <c r="L217" s="16">
        <v>103.5</v>
      </c>
      <c r="N217" s="16">
        <v>102</v>
      </c>
      <c r="O217" s="16" t="s">
        <v>17</v>
      </c>
      <c r="P217" s="16">
        <v>43.5</v>
      </c>
      <c r="Q217" s="16" t="s">
        <v>21</v>
      </c>
      <c r="S217" s="16">
        <v>2000</v>
      </c>
      <c r="T217" s="16" t="s">
        <v>126</v>
      </c>
      <c r="U217" s="16">
        <v>216</v>
      </c>
      <c r="X217" s="16" t="s">
        <v>18</v>
      </c>
      <c r="AB217" s="16" t="s">
        <v>127</v>
      </c>
      <c r="AD217" s="17">
        <v>590</v>
      </c>
      <c r="AE217" s="17">
        <v>92</v>
      </c>
      <c r="AG217" s="17" t="s">
        <v>17</v>
      </c>
      <c r="AH217" s="17">
        <v>40.450000000000003</v>
      </c>
      <c r="AI217" s="17">
        <v>2000</v>
      </c>
      <c r="AJ217" s="17" t="s">
        <v>21</v>
      </c>
      <c r="AL217" s="17" t="s">
        <v>128</v>
      </c>
      <c r="AO217" s="17" t="s">
        <v>129</v>
      </c>
      <c r="AP217" s="17" t="s">
        <v>22</v>
      </c>
      <c r="AV217" s="17" t="s">
        <v>17</v>
      </c>
      <c r="AW217" s="17">
        <v>30.45</v>
      </c>
      <c r="AX217" s="17">
        <v>2000</v>
      </c>
      <c r="AY217" s="17" t="s">
        <v>21</v>
      </c>
      <c r="BA217" s="17" t="s">
        <v>128</v>
      </c>
      <c r="BD217" s="17" t="s">
        <v>129</v>
      </c>
      <c r="BE217" s="17" t="s">
        <v>22</v>
      </c>
      <c r="BJ217" s="18" t="s">
        <v>20</v>
      </c>
      <c r="BQ217" s="19" t="s">
        <v>20</v>
      </c>
      <c r="BS217" s="19" t="s">
        <v>20</v>
      </c>
    </row>
    <row r="218" spans="1:73" ht="30" x14ac:dyDescent="0.25">
      <c r="A218" s="14" t="s">
        <v>2000</v>
      </c>
      <c r="B218" s="60">
        <f>VLOOKUP(A218,Pop!A66:B1010,2,FALSE)</f>
        <v>1450</v>
      </c>
      <c r="C218" s="15" t="s">
        <v>17</v>
      </c>
      <c r="D218" s="16">
        <v>500</v>
      </c>
      <c r="E218" s="16" t="s">
        <v>17</v>
      </c>
      <c r="F218" s="16">
        <v>24.21</v>
      </c>
      <c r="G218" s="16" t="s">
        <v>21</v>
      </c>
      <c r="I218" s="16">
        <v>1500</v>
      </c>
      <c r="J218" s="16">
        <v>9.1900000000000003E-3</v>
      </c>
      <c r="K218" s="16">
        <v>56.38</v>
      </c>
      <c r="L218" s="16">
        <v>102.33</v>
      </c>
      <c r="N218" s="16">
        <v>60</v>
      </c>
      <c r="O218" s="16" t="s">
        <v>17</v>
      </c>
      <c r="P218" s="16">
        <v>24.21</v>
      </c>
      <c r="Q218" s="16" t="s">
        <v>21</v>
      </c>
      <c r="S218" s="16">
        <v>1500</v>
      </c>
      <c r="T218" s="16">
        <v>9.1900000000000003E-3</v>
      </c>
      <c r="U218" s="16">
        <v>268.23</v>
      </c>
      <c r="V218" s="16">
        <v>1097.73</v>
      </c>
      <c r="X218" s="16" t="s">
        <v>18</v>
      </c>
      <c r="Z218" s="24">
        <v>1055000</v>
      </c>
      <c r="AB218" s="16" t="s">
        <v>2003</v>
      </c>
      <c r="AD218" s="17">
        <v>500</v>
      </c>
      <c r="AE218" s="17">
        <v>60</v>
      </c>
      <c r="AF218" s="17">
        <v>27.57</v>
      </c>
      <c r="AG218" s="17" t="s">
        <v>17</v>
      </c>
      <c r="AH218" s="17">
        <v>19.09</v>
      </c>
      <c r="AI218" s="17">
        <v>1500</v>
      </c>
      <c r="AJ218" s="17" t="s">
        <v>21</v>
      </c>
      <c r="AL218" s="17">
        <v>7.7799999999999996E-3</v>
      </c>
      <c r="AP218" s="17" t="s">
        <v>18</v>
      </c>
      <c r="AR218" s="17">
        <v>806418</v>
      </c>
      <c r="AT218" s="17" t="s">
        <v>2004</v>
      </c>
      <c r="AV218" s="17" t="s">
        <v>17</v>
      </c>
      <c r="AW218" s="17">
        <v>19.09</v>
      </c>
      <c r="AX218" s="17">
        <v>1500</v>
      </c>
      <c r="AY218" s="17" t="s">
        <v>21</v>
      </c>
      <c r="BA218" s="17">
        <v>7.7799999999999996E-3</v>
      </c>
      <c r="BE218" s="17" t="s">
        <v>210</v>
      </c>
      <c r="BG218" s="17">
        <v>806418</v>
      </c>
      <c r="BH218" s="17" t="s">
        <v>2004</v>
      </c>
      <c r="BJ218" s="18" t="s">
        <v>17</v>
      </c>
      <c r="BK218" s="18">
        <v>3</v>
      </c>
      <c r="BL218" s="18">
        <v>3</v>
      </c>
      <c r="BM218" s="18" t="s">
        <v>23</v>
      </c>
      <c r="BN218" s="18" t="s">
        <v>2005</v>
      </c>
      <c r="BP218" s="18" t="s">
        <v>2006</v>
      </c>
      <c r="BQ218" s="19" t="s">
        <v>20</v>
      </c>
      <c r="BS218" s="19" t="s">
        <v>17</v>
      </c>
      <c r="BT218" s="54" t="s">
        <v>2007</v>
      </c>
    </row>
    <row r="219" spans="1:73" x14ac:dyDescent="0.25">
      <c r="A219" s="14" t="s">
        <v>396</v>
      </c>
      <c r="B219" s="60">
        <f>VLOOKUP(A219,Pop!A22:B966,2,FALSE)</f>
        <v>1452</v>
      </c>
      <c r="C219" s="15" t="s">
        <v>17</v>
      </c>
      <c r="E219" s="16" t="s">
        <v>20</v>
      </c>
      <c r="O219" s="16" t="s">
        <v>20</v>
      </c>
      <c r="AD219" s="17">
        <v>609</v>
      </c>
      <c r="AE219" s="17">
        <v>49</v>
      </c>
      <c r="AF219" s="17">
        <v>22.69</v>
      </c>
      <c r="AG219" s="17" t="s">
        <v>17</v>
      </c>
      <c r="AH219" s="17">
        <v>22.69</v>
      </c>
      <c r="AI219" s="17" t="s">
        <v>399</v>
      </c>
      <c r="AJ219" s="17" t="s">
        <v>21</v>
      </c>
      <c r="AL219" s="17">
        <v>4.26</v>
      </c>
      <c r="AU219" s="17">
        <v>22.69</v>
      </c>
      <c r="AV219" s="17" t="s">
        <v>17</v>
      </c>
      <c r="AW219" s="17" t="s">
        <v>399</v>
      </c>
      <c r="AX219" s="17" t="s">
        <v>399</v>
      </c>
      <c r="AY219" s="17" t="s">
        <v>21</v>
      </c>
      <c r="BA219" s="17">
        <v>4.6900000000000004</v>
      </c>
      <c r="BJ219" s="18" t="s">
        <v>20</v>
      </c>
      <c r="BQ219" s="19" t="s">
        <v>20</v>
      </c>
      <c r="BS219" s="19" t="s">
        <v>17</v>
      </c>
      <c r="BT219" s="54">
        <v>3.09</v>
      </c>
      <c r="BU219" s="57" t="s">
        <v>400</v>
      </c>
    </row>
    <row r="220" spans="1:73" x14ac:dyDescent="0.25">
      <c r="A220" s="14" t="s">
        <v>2222</v>
      </c>
      <c r="B220" s="60">
        <f>VLOOKUP(A220,Pop!A275:B1219,2,FALSE)</f>
        <v>1458</v>
      </c>
      <c r="C220" s="15" t="s">
        <v>17</v>
      </c>
      <c r="D220" s="16">
        <v>550</v>
      </c>
      <c r="E220" s="16" t="s">
        <v>17</v>
      </c>
      <c r="F220" s="16">
        <v>19.170000000000002</v>
      </c>
      <c r="G220" s="16" t="s">
        <v>21</v>
      </c>
      <c r="I220" s="16">
        <v>2000</v>
      </c>
      <c r="J220" s="16" t="s">
        <v>57</v>
      </c>
      <c r="K220" s="16">
        <v>43.17</v>
      </c>
      <c r="L220" s="16">
        <v>83.17</v>
      </c>
      <c r="N220" s="16">
        <v>40</v>
      </c>
      <c r="O220" s="16" t="s">
        <v>17</v>
      </c>
      <c r="P220" s="16">
        <v>19.170000000000002</v>
      </c>
      <c r="Q220" s="16" t="s">
        <v>21</v>
      </c>
      <c r="S220" s="16">
        <v>2000</v>
      </c>
      <c r="T220" s="16" t="s">
        <v>58</v>
      </c>
      <c r="U220" s="16">
        <v>203.17</v>
      </c>
      <c r="V220" s="16">
        <v>1603.17</v>
      </c>
      <c r="X220" s="16" t="s">
        <v>19</v>
      </c>
      <c r="AD220" s="17">
        <v>510</v>
      </c>
      <c r="AE220" s="17">
        <v>40</v>
      </c>
      <c r="AF220" s="17">
        <v>70</v>
      </c>
      <c r="AG220" s="17" t="s">
        <v>17</v>
      </c>
      <c r="AH220" s="17">
        <v>46.64</v>
      </c>
      <c r="AI220" s="17">
        <v>2000</v>
      </c>
      <c r="AJ220" s="17" t="s">
        <v>21</v>
      </c>
      <c r="AL220" s="17">
        <v>12</v>
      </c>
      <c r="AP220" s="17" t="s">
        <v>59</v>
      </c>
      <c r="AR220" s="17" t="s">
        <v>60</v>
      </c>
      <c r="AU220" s="17">
        <v>46.64</v>
      </c>
      <c r="AV220" s="17" t="s">
        <v>17</v>
      </c>
      <c r="AW220" s="17">
        <v>46.64</v>
      </c>
      <c r="AX220" s="17">
        <v>2000</v>
      </c>
      <c r="AY220" s="17" t="s">
        <v>21</v>
      </c>
      <c r="BA220" s="17" t="s">
        <v>61</v>
      </c>
      <c r="BE220" s="17" t="s">
        <v>59</v>
      </c>
      <c r="BJ220" s="18" t="s">
        <v>17</v>
      </c>
      <c r="BK220" s="18">
        <v>1</v>
      </c>
      <c r="BL220" s="18">
        <v>2</v>
      </c>
      <c r="BM220" s="18" t="s">
        <v>38</v>
      </c>
      <c r="BP220" s="18" t="s">
        <v>62</v>
      </c>
      <c r="BQ220" s="19" t="s">
        <v>20</v>
      </c>
      <c r="BS220" s="19" t="s">
        <v>17</v>
      </c>
      <c r="BT220" s="54" t="s">
        <v>63</v>
      </c>
      <c r="BU220" s="57" t="s">
        <v>64</v>
      </c>
    </row>
    <row r="221" spans="1:73" x14ac:dyDescent="0.25">
      <c r="A221" s="14" t="s">
        <v>1681</v>
      </c>
      <c r="B221" s="60">
        <f>VLOOKUP(A221,Pop!A261:B1205,2,FALSE)</f>
        <v>1468</v>
      </c>
      <c r="C221" s="15" t="s">
        <v>17</v>
      </c>
      <c r="D221" s="16">
        <v>640</v>
      </c>
      <c r="E221" s="16" t="s">
        <v>17</v>
      </c>
      <c r="F221" s="16">
        <v>25</v>
      </c>
      <c r="G221" s="16" t="s">
        <v>21</v>
      </c>
      <c r="I221" s="16">
        <v>1000</v>
      </c>
      <c r="J221" s="16">
        <v>12</v>
      </c>
      <c r="K221" s="16">
        <v>73</v>
      </c>
      <c r="L221" s="16">
        <v>108</v>
      </c>
      <c r="N221" s="16" t="s">
        <v>1684</v>
      </c>
      <c r="O221" s="16" t="s">
        <v>17</v>
      </c>
      <c r="P221" s="16" t="s">
        <v>1685</v>
      </c>
      <c r="Q221" s="16" t="s">
        <v>21</v>
      </c>
      <c r="S221" s="16">
        <v>1000</v>
      </c>
      <c r="T221" s="16" t="s">
        <v>1686</v>
      </c>
      <c r="U221" s="16">
        <v>313</v>
      </c>
      <c r="V221" s="26">
        <v>2413</v>
      </c>
      <c r="X221" s="16" t="s">
        <v>1687</v>
      </c>
      <c r="Z221" s="34">
        <v>519000</v>
      </c>
      <c r="AA221" s="16" t="s">
        <v>1688</v>
      </c>
      <c r="AB221" s="16" t="s">
        <v>1689</v>
      </c>
      <c r="AD221" s="17">
        <v>530</v>
      </c>
      <c r="AE221" s="17" t="s">
        <v>1690</v>
      </c>
      <c r="AF221" s="17">
        <v>31.82</v>
      </c>
      <c r="AG221" s="17" t="s">
        <v>17</v>
      </c>
      <c r="AH221" s="17">
        <v>13.55</v>
      </c>
      <c r="AI221" s="17">
        <v>1000</v>
      </c>
      <c r="AJ221" s="17" t="s">
        <v>21</v>
      </c>
      <c r="AL221" s="17">
        <v>6.09</v>
      </c>
      <c r="AU221" s="17" t="s">
        <v>1111</v>
      </c>
      <c r="AV221" s="17" t="s">
        <v>17</v>
      </c>
      <c r="AW221" s="17">
        <v>13.55</v>
      </c>
      <c r="AX221" s="17">
        <v>1000</v>
      </c>
      <c r="AY221" s="17" t="s">
        <v>21</v>
      </c>
      <c r="BA221" s="17">
        <v>6.09</v>
      </c>
      <c r="BJ221" s="18" t="s">
        <v>17</v>
      </c>
      <c r="BK221" s="18">
        <v>6.25</v>
      </c>
      <c r="BL221" s="18">
        <v>6.25</v>
      </c>
      <c r="BM221" s="18" t="s">
        <v>38</v>
      </c>
      <c r="BO221" s="18" t="s">
        <v>1341</v>
      </c>
      <c r="BP221" s="18" t="s">
        <v>1691</v>
      </c>
      <c r="BQ221" s="19" t="s">
        <v>20</v>
      </c>
      <c r="BS221" s="19" t="s">
        <v>17</v>
      </c>
      <c r="BT221" s="54" t="s">
        <v>1692</v>
      </c>
      <c r="BU221" s="57" t="s">
        <v>1693</v>
      </c>
    </row>
    <row r="222" spans="1:73" x14ac:dyDescent="0.25">
      <c r="A222" s="14" t="s">
        <v>251</v>
      </c>
      <c r="B222" s="60">
        <f>VLOOKUP(A222,Pop!A5:B949,2,FALSE)</f>
        <v>1486</v>
      </c>
      <c r="C222" s="15" t="s">
        <v>17</v>
      </c>
      <c r="D222" s="16">
        <v>620</v>
      </c>
      <c r="E222" s="16" t="s">
        <v>17</v>
      </c>
      <c r="F222" s="16">
        <v>7.56</v>
      </c>
      <c r="G222" s="16" t="s">
        <v>21</v>
      </c>
      <c r="I222" s="24">
        <v>1000</v>
      </c>
      <c r="J222" s="16">
        <v>3.08</v>
      </c>
      <c r="K222" s="16">
        <v>19.88</v>
      </c>
      <c r="L222" s="16">
        <v>32.479999999999997</v>
      </c>
      <c r="N222" s="16">
        <v>81</v>
      </c>
      <c r="O222" s="16" t="s">
        <v>17</v>
      </c>
      <c r="P222" s="16">
        <v>7.56</v>
      </c>
      <c r="Q222" s="16" t="s">
        <v>21</v>
      </c>
      <c r="S222" s="16">
        <v>1000</v>
      </c>
      <c r="T222" s="16">
        <v>3.08</v>
      </c>
      <c r="U222" s="16">
        <v>64.13</v>
      </c>
      <c r="V222" s="16">
        <v>433.38</v>
      </c>
      <c r="X222" s="16" t="s">
        <v>19</v>
      </c>
      <c r="AD222" s="17">
        <v>617</v>
      </c>
      <c r="AE222" s="17">
        <v>81</v>
      </c>
      <c r="AF222" s="17">
        <v>14.02</v>
      </c>
      <c r="AG222" s="17" t="s">
        <v>17</v>
      </c>
      <c r="AH222" s="17">
        <v>14.02</v>
      </c>
      <c r="AI222" s="25">
        <v>3000</v>
      </c>
      <c r="AJ222" s="17" t="s">
        <v>21</v>
      </c>
      <c r="AL222" s="17">
        <v>0.71</v>
      </c>
      <c r="AO222" s="17" t="s">
        <v>254</v>
      </c>
      <c r="AP222" s="17" t="s">
        <v>19</v>
      </c>
      <c r="AU222" s="17">
        <v>19.63</v>
      </c>
      <c r="AV222" s="17" t="s">
        <v>17</v>
      </c>
      <c r="AW222" s="17">
        <v>19.63</v>
      </c>
      <c r="AX222" s="25">
        <v>20000</v>
      </c>
      <c r="AY222" s="17" t="s">
        <v>21</v>
      </c>
      <c r="BA222" s="17">
        <v>30.83</v>
      </c>
      <c r="BD222" s="17" t="s">
        <v>255</v>
      </c>
      <c r="BE222" s="17" t="s">
        <v>19</v>
      </c>
      <c r="BJ222" s="18" t="s">
        <v>20</v>
      </c>
      <c r="BQ222" s="19" t="s">
        <v>20</v>
      </c>
      <c r="BS222" s="19" t="s">
        <v>20</v>
      </c>
    </row>
    <row r="223" spans="1:73" x14ac:dyDescent="0.25">
      <c r="A223" s="14" t="s">
        <v>603</v>
      </c>
      <c r="B223" s="60">
        <f>VLOOKUP(A223,Pop!A16:B960,2,FALSE)</f>
        <v>1506</v>
      </c>
      <c r="C223" s="15" t="s">
        <v>17</v>
      </c>
      <c r="D223" s="16">
        <v>683</v>
      </c>
      <c r="E223" s="16" t="s">
        <v>17</v>
      </c>
      <c r="F223" s="16">
        <v>21.83</v>
      </c>
      <c r="G223" s="16" t="s">
        <v>21</v>
      </c>
      <c r="I223" s="16">
        <v>1000</v>
      </c>
      <c r="J223" s="16" t="s">
        <v>606</v>
      </c>
      <c r="K223" s="16">
        <v>42.03</v>
      </c>
      <c r="L223" s="16">
        <v>65.73</v>
      </c>
      <c r="M223" s="16" t="s">
        <v>607</v>
      </c>
      <c r="N223" s="16">
        <v>101</v>
      </c>
      <c r="O223" s="16" t="s">
        <v>17</v>
      </c>
      <c r="P223" s="16">
        <v>21.83</v>
      </c>
      <c r="Q223" s="16" t="s">
        <v>21</v>
      </c>
      <c r="S223" s="24">
        <v>1000</v>
      </c>
      <c r="T223" s="16">
        <v>5.05</v>
      </c>
      <c r="W223" s="16" t="s">
        <v>608</v>
      </c>
      <c r="X223" s="16" t="s">
        <v>22</v>
      </c>
      <c r="Y223" s="16" t="s">
        <v>609</v>
      </c>
      <c r="Z223" s="16" t="s">
        <v>610</v>
      </c>
      <c r="AC223" s="16" t="s">
        <v>75</v>
      </c>
      <c r="AD223" s="17">
        <v>665</v>
      </c>
      <c r="AE223" s="17">
        <v>95</v>
      </c>
      <c r="AF223" s="17">
        <v>35.729999999999997</v>
      </c>
      <c r="AG223" s="17" t="s">
        <v>17</v>
      </c>
      <c r="AH223" s="17">
        <v>18.559999999999999</v>
      </c>
      <c r="AI223" s="17">
        <v>1000</v>
      </c>
      <c r="AJ223" s="17" t="s">
        <v>21</v>
      </c>
      <c r="AL223" s="17">
        <v>4.29</v>
      </c>
      <c r="AM223" s="17">
        <v>85</v>
      </c>
      <c r="AP223" s="17" t="s">
        <v>22</v>
      </c>
      <c r="AQ223" s="17" t="s">
        <v>609</v>
      </c>
      <c r="AR223" s="17" t="s">
        <v>611</v>
      </c>
      <c r="AU223" s="17">
        <v>35.729999999999997</v>
      </c>
      <c r="AV223" s="17" t="s">
        <v>17</v>
      </c>
      <c r="AW223" s="17">
        <v>18.559999999999999</v>
      </c>
      <c r="AX223" s="17">
        <v>1000</v>
      </c>
      <c r="AY223" s="17" t="s">
        <v>21</v>
      </c>
      <c r="BA223" s="17">
        <v>4.29</v>
      </c>
      <c r="BB223" s="17">
        <v>85</v>
      </c>
      <c r="BE223" s="17" t="s">
        <v>22</v>
      </c>
      <c r="BF223" s="17" t="s">
        <v>609</v>
      </c>
      <c r="BG223" s="17" t="s">
        <v>611</v>
      </c>
      <c r="BJ223" s="18" t="s">
        <v>17</v>
      </c>
      <c r="BK223" s="18">
        <v>803</v>
      </c>
      <c r="BL223" s="18">
        <v>129</v>
      </c>
      <c r="BM223" s="18" t="s">
        <v>38</v>
      </c>
      <c r="BP223" s="18" t="s">
        <v>612</v>
      </c>
      <c r="BQ223" s="19" t="s">
        <v>20</v>
      </c>
      <c r="BS223" s="19" t="s">
        <v>20</v>
      </c>
    </row>
    <row r="224" spans="1:73" x14ac:dyDescent="0.25">
      <c r="A224" s="14" t="s">
        <v>960</v>
      </c>
      <c r="B224" s="60">
        <f>VLOOKUP(A224,Pop!A51:B995,2,FALSE)</f>
        <v>1585</v>
      </c>
      <c r="C224" s="15" t="s">
        <v>17</v>
      </c>
      <c r="D224" s="16">
        <v>629</v>
      </c>
      <c r="E224" s="16" t="s">
        <v>17</v>
      </c>
      <c r="F224" s="16">
        <v>30</v>
      </c>
      <c r="G224" s="16" t="s">
        <v>21</v>
      </c>
      <c r="I224" s="24">
        <v>2500</v>
      </c>
      <c r="J224" s="16" t="s">
        <v>963</v>
      </c>
      <c r="K224" s="27">
        <v>47.5</v>
      </c>
      <c r="L224" s="27">
        <v>82.5</v>
      </c>
      <c r="N224" s="16">
        <v>129</v>
      </c>
      <c r="O224" s="16" t="s">
        <v>17</v>
      </c>
      <c r="P224" s="27">
        <v>30</v>
      </c>
      <c r="Q224" s="16" t="s">
        <v>21</v>
      </c>
      <c r="S224" s="24">
        <v>2500</v>
      </c>
      <c r="T224" s="16" t="s">
        <v>964</v>
      </c>
      <c r="X224" s="16" t="s">
        <v>42</v>
      </c>
      <c r="AB224" s="16" t="s">
        <v>287</v>
      </c>
      <c r="AD224" s="17">
        <v>606</v>
      </c>
      <c r="AE224" s="17">
        <v>118</v>
      </c>
      <c r="AF224" s="22">
        <v>30</v>
      </c>
      <c r="AG224" s="17" t="s">
        <v>17</v>
      </c>
      <c r="AH224" s="22">
        <v>30</v>
      </c>
      <c r="AI224" s="25">
        <v>2500</v>
      </c>
      <c r="AJ224" s="17" t="s">
        <v>21</v>
      </c>
      <c r="AL224" s="17" t="s">
        <v>965</v>
      </c>
      <c r="AM224" s="28">
        <v>1</v>
      </c>
      <c r="AP224" s="17" t="s">
        <v>197</v>
      </c>
      <c r="AR224" s="31">
        <v>1848000</v>
      </c>
      <c r="AS224" s="17" t="s">
        <v>966</v>
      </c>
      <c r="AU224" s="22">
        <v>30</v>
      </c>
      <c r="AV224" s="17" t="s">
        <v>17</v>
      </c>
      <c r="AW224" s="22">
        <v>30</v>
      </c>
      <c r="AX224" s="25">
        <v>2500</v>
      </c>
      <c r="AY224" s="17" t="s">
        <v>21</v>
      </c>
      <c r="BA224" s="17" t="s">
        <v>965</v>
      </c>
      <c r="BB224" s="28">
        <v>1</v>
      </c>
      <c r="BE224" s="17" t="s">
        <v>19</v>
      </c>
      <c r="BJ224" s="18" t="s">
        <v>20</v>
      </c>
      <c r="BQ224" s="19" t="s">
        <v>20</v>
      </c>
      <c r="BS224" s="19" t="s">
        <v>20</v>
      </c>
    </row>
    <row r="225" spans="1:73" x14ac:dyDescent="0.25">
      <c r="A225" s="14" t="s">
        <v>663</v>
      </c>
      <c r="B225" s="60">
        <f>VLOOKUP(A225,Pop!A1:B945,2,FALSE)</f>
        <v>1589</v>
      </c>
      <c r="C225" s="15" t="s">
        <v>17</v>
      </c>
      <c r="D225" s="16">
        <v>642</v>
      </c>
      <c r="E225" s="16" t="s">
        <v>17</v>
      </c>
      <c r="F225" s="16">
        <v>28.1</v>
      </c>
      <c r="G225" s="16" t="s">
        <v>21</v>
      </c>
      <c r="I225" s="16">
        <v>1000</v>
      </c>
      <c r="J225" s="16">
        <v>0.46</v>
      </c>
      <c r="K225" s="16">
        <v>46.5</v>
      </c>
      <c r="L225" s="16">
        <v>69.5</v>
      </c>
      <c r="N225" s="16">
        <v>81</v>
      </c>
      <c r="O225" s="16" t="s">
        <v>17</v>
      </c>
      <c r="P225" s="16">
        <v>28.1</v>
      </c>
      <c r="Q225" s="16" t="s">
        <v>21</v>
      </c>
      <c r="S225" s="16">
        <v>1000</v>
      </c>
      <c r="T225" s="16">
        <v>0.46</v>
      </c>
      <c r="U225" s="16">
        <v>138.5</v>
      </c>
      <c r="V225" s="16">
        <v>943.5</v>
      </c>
      <c r="X225" s="16" t="s">
        <v>19</v>
      </c>
      <c r="AC225" s="16" t="s">
        <v>666</v>
      </c>
      <c r="AD225" s="17">
        <v>638</v>
      </c>
      <c r="AE225" s="17">
        <v>76</v>
      </c>
      <c r="AG225" s="17" t="s">
        <v>17</v>
      </c>
      <c r="AH225" s="17">
        <v>30.2</v>
      </c>
      <c r="AI225" s="17">
        <v>0</v>
      </c>
      <c r="AJ225" s="17" t="s">
        <v>21</v>
      </c>
      <c r="AL225" s="17">
        <v>3</v>
      </c>
      <c r="AM225" s="17">
        <v>30.2</v>
      </c>
      <c r="AN225" s="17">
        <v>33.200000000000003</v>
      </c>
      <c r="AP225" s="17" t="s">
        <v>19</v>
      </c>
      <c r="AV225" s="17" t="s">
        <v>17</v>
      </c>
      <c r="AW225" s="17">
        <v>30.2</v>
      </c>
      <c r="AX225" s="17">
        <v>0</v>
      </c>
      <c r="AY225" s="17" t="s">
        <v>21</v>
      </c>
      <c r="BA225" s="17">
        <v>3</v>
      </c>
      <c r="BC225" s="17">
        <v>33.200000000000003</v>
      </c>
      <c r="BE225" s="17" t="s">
        <v>19</v>
      </c>
      <c r="BJ225" s="18" t="s">
        <v>17</v>
      </c>
      <c r="BK225" s="18">
        <v>8.5</v>
      </c>
      <c r="BL225" s="18">
        <v>8.5</v>
      </c>
      <c r="BM225" s="18" t="s">
        <v>23</v>
      </c>
      <c r="BP225" s="18" t="s">
        <v>667</v>
      </c>
      <c r="BQ225" s="19" t="s">
        <v>20</v>
      </c>
      <c r="BS225" s="19" t="s">
        <v>17</v>
      </c>
      <c r="BT225" s="54">
        <v>6</v>
      </c>
    </row>
    <row r="226" spans="1:73" x14ac:dyDescent="0.25">
      <c r="A226" s="14" t="s">
        <v>1490</v>
      </c>
      <c r="B226" s="60">
        <f>VLOOKUP(A226,Pop!A191:B1135,2,FALSE)</f>
        <v>1618</v>
      </c>
      <c r="C226" s="15" t="s">
        <v>17</v>
      </c>
      <c r="D226" s="16">
        <v>801</v>
      </c>
      <c r="E226" s="16" t="s">
        <v>17</v>
      </c>
      <c r="F226" s="34">
        <v>11</v>
      </c>
      <c r="G226" s="16" t="s">
        <v>21</v>
      </c>
      <c r="I226" s="24">
        <v>1499</v>
      </c>
      <c r="J226" s="16" t="s">
        <v>1493</v>
      </c>
      <c r="K226" s="34">
        <v>24</v>
      </c>
      <c r="L226" s="27">
        <v>40.25</v>
      </c>
      <c r="N226" s="16">
        <v>15</v>
      </c>
      <c r="O226" s="16" t="s">
        <v>17</v>
      </c>
      <c r="P226" s="16">
        <v>11</v>
      </c>
      <c r="Q226" s="16" t="s">
        <v>21</v>
      </c>
      <c r="S226" s="24">
        <v>1499</v>
      </c>
      <c r="T226" s="16" t="s">
        <v>1494</v>
      </c>
      <c r="X226" s="16" t="s">
        <v>19</v>
      </c>
      <c r="AD226" s="17">
        <v>786</v>
      </c>
      <c r="AE226" s="17">
        <v>15</v>
      </c>
      <c r="AF226" s="31">
        <v>65</v>
      </c>
      <c r="AG226" s="17" t="s">
        <v>17</v>
      </c>
      <c r="AH226" s="22">
        <v>16.5</v>
      </c>
      <c r="AI226" s="25">
        <v>1499</v>
      </c>
      <c r="AJ226" s="17" t="s">
        <v>21</v>
      </c>
      <c r="AL226" s="22">
        <v>2.1</v>
      </c>
      <c r="AP226" s="17" t="s">
        <v>19</v>
      </c>
      <c r="AU226" s="17">
        <v>22.8</v>
      </c>
      <c r="AV226" s="17" t="s">
        <v>17</v>
      </c>
      <c r="AW226" s="17">
        <v>16.5</v>
      </c>
      <c r="AX226" s="25">
        <v>1499</v>
      </c>
      <c r="AY226" s="17" t="s">
        <v>21</v>
      </c>
      <c r="BA226" s="17">
        <v>2.1</v>
      </c>
      <c r="BE226" s="17" t="s">
        <v>19</v>
      </c>
      <c r="BJ226" s="18" t="s">
        <v>17</v>
      </c>
      <c r="BK226" s="35">
        <v>2</v>
      </c>
      <c r="BL226" s="35">
        <v>3</v>
      </c>
      <c r="BM226" s="18" t="s">
        <v>23</v>
      </c>
      <c r="BN226" s="18" t="s">
        <v>1495</v>
      </c>
      <c r="BQ226" s="19" t="s">
        <v>20</v>
      </c>
      <c r="BS226" s="19" t="s">
        <v>20</v>
      </c>
    </row>
    <row r="227" spans="1:73" x14ac:dyDescent="0.25">
      <c r="A227" s="14" t="s">
        <v>1913</v>
      </c>
      <c r="B227" s="60">
        <f>VLOOKUP(A227,Pop!A278:B1222,2,FALSE)</f>
        <v>1629</v>
      </c>
      <c r="C227" s="15" t="s">
        <v>17</v>
      </c>
      <c r="D227" s="16">
        <v>520</v>
      </c>
      <c r="E227" s="16" t="s">
        <v>17</v>
      </c>
      <c r="F227" s="16">
        <v>7.04</v>
      </c>
      <c r="G227" s="16" t="s">
        <v>21</v>
      </c>
      <c r="I227" s="24">
        <v>1400</v>
      </c>
      <c r="J227" s="16" t="s">
        <v>1916</v>
      </c>
      <c r="K227" s="16">
        <v>25.15</v>
      </c>
      <c r="L227" s="16">
        <v>50.3</v>
      </c>
      <c r="N227" s="16">
        <v>34</v>
      </c>
      <c r="O227" s="16" t="s">
        <v>17</v>
      </c>
      <c r="Q227" s="16" t="s">
        <v>21</v>
      </c>
      <c r="S227" s="24">
        <v>1400</v>
      </c>
      <c r="T227" s="16">
        <v>5.03</v>
      </c>
      <c r="U227" s="16">
        <v>125.75</v>
      </c>
      <c r="V227" s="24">
        <v>1006</v>
      </c>
      <c r="X227" s="16" t="s">
        <v>175</v>
      </c>
      <c r="AB227" s="16" t="s">
        <v>1917</v>
      </c>
      <c r="AD227" s="17">
        <v>518</v>
      </c>
      <c r="AE227" s="17">
        <v>65</v>
      </c>
      <c r="AF227" s="17">
        <v>40.75</v>
      </c>
      <c r="AG227" s="17" t="s">
        <v>17</v>
      </c>
      <c r="AH227" s="17">
        <v>18.61</v>
      </c>
      <c r="AI227" s="25">
        <v>1400</v>
      </c>
      <c r="AJ227" s="17" t="s">
        <v>21</v>
      </c>
      <c r="AL227" s="17">
        <v>6.15</v>
      </c>
      <c r="AP227" s="17" t="s">
        <v>175</v>
      </c>
      <c r="AT227" s="17" t="s">
        <v>1918</v>
      </c>
      <c r="AV227" s="17" t="s">
        <v>17</v>
      </c>
      <c r="AW227" s="17">
        <v>18.61</v>
      </c>
      <c r="AX227" s="25">
        <v>1400</v>
      </c>
      <c r="AY227" s="17" t="s">
        <v>21</v>
      </c>
      <c r="BA227" s="17">
        <v>6.15</v>
      </c>
      <c r="BE227" s="17" t="s">
        <v>175</v>
      </c>
      <c r="BI227" s="17" t="s">
        <v>1919</v>
      </c>
      <c r="BJ227" s="18" t="s">
        <v>20</v>
      </c>
      <c r="BQ227" s="19" t="s">
        <v>20</v>
      </c>
      <c r="BS227" s="19" t="s">
        <v>20</v>
      </c>
    </row>
    <row r="228" spans="1:73" x14ac:dyDescent="0.25">
      <c r="A228" s="14" t="s">
        <v>2256</v>
      </c>
      <c r="B228" s="60">
        <f>VLOOKUP(A228,Pop!A264:B1208,2,FALSE)</f>
        <v>1648</v>
      </c>
      <c r="C228" s="15" t="s">
        <v>17</v>
      </c>
      <c r="D228" s="16">
        <v>748</v>
      </c>
      <c r="E228" s="16" t="s">
        <v>20</v>
      </c>
      <c r="K228" s="16">
        <v>60.6</v>
      </c>
      <c r="L228" s="16">
        <v>121</v>
      </c>
      <c r="N228" s="16">
        <v>86</v>
      </c>
      <c r="O228" s="16" t="s">
        <v>20</v>
      </c>
      <c r="U228" s="16">
        <v>286.8</v>
      </c>
      <c r="V228" s="16">
        <v>1932</v>
      </c>
      <c r="X228" s="16" t="s">
        <v>59</v>
      </c>
      <c r="Z228" s="26">
        <v>2000000</v>
      </c>
      <c r="AD228" s="17">
        <v>727</v>
      </c>
      <c r="AE228" s="17">
        <v>118</v>
      </c>
      <c r="AF228" s="17">
        <v>32.200000000000003</v>
      </c>
      <c r="AG228" s="17" t="s">
        <v>17</v>
      </c>
      <c r="AH228" s="17">
        <v>32.200000000000003</v>
      </c>
      <c r="AI228" s="17">
        <v>4000</v>
      </c>
      <c r="AJ228" s="17" t="s">
        <v>21</v>
      </c>
      <c r="AL228" s="17" t="s">
        <v>1749</v>
      </c>
      <c r="AN228" s="17">
        <v>3.3</v>
      </c>
      <c r="AP228" s="17" t="s">
        <v>19</v>
      </c>
      <c r="AU228" s="17">
        <v>32.200000000000003</v>
      </c>
      <c r="AV228" s="17" t="s">
        <v>17</v>
      </c>
      <c r="AW228" s="17" t="s">
        <v>1750</v>
      </c>
      <c r="AX228" s="17">
        <v>4000</v>
      </c>
      <c r="AY228" s="17" t="s">
        <v>21</v>
      </c>
      <c r="BA228" s="17" t="s">
        <v>1749</v>
      </c>
      <c r="BC228" s="17">
        <v>3.3</v>
      </c>
      <c r="BE228" s="17" t="s">
        <v>19</v>
      </c>
      <c r="BJ228" s="18" t="s">
        <v>20</v>
      </c>
      <c r="BQ228" s="19" t="s">
        <v>20</v>
      </c>
      <c r="BS228" s="19" t="s">
        <v>20</v>
      </c>
      <c r="BU228" s="57" t="s">
        <v>2945</v>
      </c>
    </row>
    <row r="229" spans="1:73" x14ac:dyDescent="0.25">
      <c r="A229" s="14" t="s">
        <v>1011</v>
      </c>
      <c r="B229" s="60">
        <f>VLOOKUP(A229,Pop!A193:B1137,2,FALSE)</f>
        <v>1663</v>
      </c>
      <c r="C229" s="15" t="s">
        <v>17</v>
      </c>
      <c r="D229" s="16">
        <v>694</v>
      </c>
      <c r="E229" s="16" t="s">
        <v>17</v>
      </c>
      <c r="F229" s="16">
        <v>15.41</v>
      </c>
      <c r="G229" s="16" t="s">
        <v>227</v>
      </c>
      <c r="I229" s="16">
        <v>350</v>
      </c>
      <c r="J229" s="16">
        <v>4.403E-2</v>
      </c>
      <c r="M229" s="16" t="s">
        <v>1014</v>
      </c>
      <c r="N229" s="16">
        <v>90</v>
      </c>
      <c r="O229" s="16" t="s">
        <v>17</v>
      </c>
      <c r="P229" s="16">
        <v>15.41</v>
      </c>
      <c r="Q229" s="16" t="s">
        <v>227</v>
      </c>
      <c r="S229" s="16">
        <v>350</v>
      </c>
      <c r="T229" s="16">
        <v>4.403E-2</v>
      </c>
      <c r="W229" s="16" t="s">
        <v>1014</v>
      </c>
      <c r="X229" s="16" t="s">
        <v>19</v>
      </c>
      <c r="AC229" s="16" t="s">
        <v>75</v>
      </c>
      <c r="AD229" s="17">
        <v>699</v>
      </c>
      <c r="AE229" s="17">
        <v>93</v>
      </c>
      <c r="AF229" s="17">
        <v>25.7</v>
      </c>
      <c r="AG229" s="17" t="s">
        <v>17</v>
      </c>
      <c r="AH229" s="17">
        <v>25.7</v>
      </c>
      <c r="AI229" s="17">
        <v>350</v>
      </c>
      <c r="AJ229" s="17" t="s">
        <v>227</v>
      </c>
      <c r="AL229" s="17">
        <v>6.1100000000000002E-2</v>
      </c>
      <c r="AO229" s="17" t="s">
        <v>1014</v>
      </c>
      <c r="AP229" s="17" t="s">
        <v>19</v>
      </c>
      <c r="AU229" s="17">
        <v>25.7</v>
      </c>
      <c r="AV229" s="17" t="s">
        <v>17</v>
      </c>
      <c r="AW229" s="17">
        <v>25.7</v>
      </c>
      <c r="AX229" s="17">
        <v>350</v>
      </c>
      <c r="AY229" s="17" t="s">
        <v>227</v>
      </c>
      <c r="BA229" s="17">
        <v>6.1100000000000002E-2</v>
      </c>
      <c r="BD229" s="17" t="s">
        <v>1014</v>
      </c>
      <c r="BE229" s="17" t="s">
        <v>19</v>
      </c>
      <c r="BJ229" s="18" t="s">
        <v>47</v>
      </c>
      <c r="BQ229" s="19" t="s">
        <v>17</v>
      </c>
      <c r="BR229" s="19">
        <v>0.5</v>
      </c>
      <c r="BS229" s="19" t="s">
        <v>17</v>
      </c>
      <c r="BT229" s="54" t="s">
        <v>1015</v>
      </c>
    </row>
    <row r="230" spans="1:73" x14ac:dyDescent="0.25">
      <c r="A230" s="14" t="s">
        <v>2202</v>
      </c>
      <c r="B230" s="60">
        <f>VLOOKUP(A230,Pop!A14:B958,2,FALSE)</f>
        <v>1670</v>
      </c>
      <c r="C230" s="15" t="s">
        <v>17</v>
      </c>
      <c r="D230" s="16">
        <v>715</v>
      </c>
      <c r="E230" s="16" t="s">
        <v>17</v>
      </c>
      <c r="F230" s="16">
        <v>17.5</v>
      </c>
      <c r="G230" s="16" t="s">
        <v>21</v>
      </c>
      <c r="I230" s="16">
        <v>2500</v>
      </c>
      <c r="J230" s="16" t="s">
        <v>1657</v>
      </c>
      <c r="N230" s="16" t="s">
        <v>1658</v>
      </c>
      <c r="O230" s="16" t="s">
        <v>17</v>
      </c>
      <c r="P230" s="16">
        <v>17.5</v>
      </c>
      <c r="Q230" s="16" t="s">
        <v>21</v>
      </c>
      <c r="S230" s="16">
        <v>2500</v>
      </c>
      <c r="T230" s="16" t="s">
        <v>1657</v>
      </c>
      <c r="X230" s="16" t="s">
        <v>19</v>
      </c>
      <c r="AD230" s="17">
        <v>715</v>
      </c>
      <c r="AE230" s="17">
        <v>15</v>
      </c>
      <c r="AF230" s="17">
        <v>55</v>
      </c>
      <c r="AG230" s="17" t="s">
        <v>17</v>
      </c>
      <c r="AH230" s="17">
        <v>14</v>
      </c>
      <c r="AI230" s="17">
        <v>2500</v>
      </c>
      <c r="AJ230" s="17" t="s">
        <v>21</v>
      </c>
      <c r="AL230" s="17" t="s">
        <v>1659</v>
      </c>
      <c r="AP230" s="17" t="s">
        <v>59</v>
      </c>
      <c r="AR230" s="17" t="s">
        <v>1660</v>
      </c>
      <c r="AU230" s="17">
        <v>55</v>
      </c>
      <c r="AV230" s="17" t="s">
        <v>17</v>
      </c>
      <c r="AW230" s="17">
        <v>14</v>
      </c>
      <c r="AX230" s="17">
        <v>2500</v>
      </c>
      <c r="AY230" s="17" t="s">
        <v>21</v>
      </c>
      <c r="BA230" s="17">
        <v>5.44</v>
      </c>
      <c r="BE230" s="17" t="s">
        <v>59</v>
      </c>
      <c r="BG230" s="17" t="s">
        <v>1661</v>
      </c>
      <c r="BJ230" s="18" t="s">
        <v>20</v>
      </c>
      <c r="BQ230" s="19" t="s">
        <v>20</v>
      </c>
      <c r="BS230" s="19" t="s">
        <v>17</v>
      </c>
      <c r="BT230" s="54">
        <v>11.5</v>
      </c>
    </row>
    <row r="231" spans="1:73" x14ac:dyDescent="0.25">
      <c r="A231" s="14" t="s">
        <v>765</v>
      </c>
      <c r="B231" s="60">
        <f>VLOOKUP(A231,Pop!A222:B1166,2,FALSE)</f>
        <v>1694</v>
      </c>
      <c r="C231" s="15" t="s">
        <v>17</v>
      </c>
      <c r="D231" s="16">
        <v>572</v>
      </c>
      <c r="E231" s="16" t="s">
        <v>17</v>
      </c>
      <c r="F231" s="16">
        <v>13.26</v>
      </c>
      <c r="G231" s="16" t="s">
        <v>21</v>
      </c>
      <c r="I231" s="16" t="s">
        <v>464</v>
      </c>
      <c r="J231" s="16" t="s">
        <v>768</v>
      </c>
      <c r="K231" s="16">
        <v>46.46</v>
      </c>
      <c r="L231" s="16">
        <v>79.66</v>
      </c>
      <c r="N231" s="16">
        <v>56</v>
      </c>
      <c r="O231" s="16" t="s">
        <v>20</v>
      </c>
      <c r="W231" s="16" t="s">
        <v>769</v>
      </c>
      <c r="X231" s="16" t="s">
        <v>19</v>
      </c>
      <c r="AC231" s="16" t="s">
        <v>770</v>
      </c>
      <c r="AD231" s="17">
        <v>563</v>
      </c>
      <c r="AE231" s="17">
        <v>53</v>
      </c>
      <c r="AF231" s="17" t="s">
        <v>771</v>
      </c>
      <c r="AG231" s="17" t="s">
        <v>17</v>
      </c>
      <c r="AH231" s="17">
        <v>29.69</v>
      </c>
      <c r="AI231" s="17" t="s">
        <v>772</v>
      </c>
      <c r="AJ231" s="17" t="s">
        <v>21</v>
      </c>
      <c r="AL231" s="17">
        <v>14.84</v>
      </c>
      <c r="AP231" s="17" t="s">
        <v>42</v>
      </c>
      <c r="AT231" s="17" t="s">
        <v>773</v>
      </c>
      <c r="AU231" s="17" t="s">
        <v>774</v>
      </c>
      <c r="AV231" s="17" t="s">
        <v>20</v>
      </c>
      <c r="BJ231" s="18" t="s">
        <v>17</v>
      </c>
      <c r="BK231" s="18">
        <v>572</v>
      </c>
      <c r="BL231" s="18">
        <v>56</v>
      </c>
      <c r="BM231" s="18" t="s">
        <v>38</v>
      </c>
      <c r="BP231" s="18" t="s">
        <v>775</v>
      </c>
      <c r="BQ231" s="19" t="s">
        <v>20</v>
      </c>
      <c r="BS231" s="19" t="s">
        <v>17</v>
      </c>
      <c r="BT231" s="54">
        <v>1</v>
      </c>
    </row>
    <row r="232" spans="1:73" ht="30" x14ac:dyDescent="0.25">
      <c r="A232" s="14" t="s">
        <v>2156</v>
      </c>
      <c r="B232" s="60">
        <f>VLOOKUP(A232,Pop!A240:B1184,2,FALSE)</f>
        <v>1709</v>
      </c>
      <c r="C232" s="15" t="s">
        <v>17</v>
      </c>
      <c r="D232" s="16">
        <v>850</v>
      </c>
      <c r="E232" s="16" t="s">
        <v>17</v>
      </c>
      <c r="F232" s="16">
        <v>12.5</v>
      </c>
      <c r="G232" s="16" t="s">
        <v>21</v>
      </c>
      <c r="I232" s="16">
        <v>1000</v>
      </c>
      <c r="J232" s="16" t="s">
        <v>120</v>
      </c>
      <c r="N232" s="16">
        <v>109</v>
      </c>
      <c r="O232" s="16" t="s">
        <v>17</v>
      </c>
      <c r="P232" s="16">
        <v>12.5</v>
      </c>
      <c r="Q232" s="16" t="s">
        <v>21</v>
      </c>
      <c r="S232" s="16">
        <v>1000</v>
      </c>
      <c r="T232" s="16" t="s">
        <v>120</v>
      </c>
      <c r="X232" s="16" t="s">
        <v>59</v>
      </c>
      <c r="AD232" s="17">
        <v>850</v>
      </c>
      <c r="AE232" s="17">
        <v>103</v>
      </c>
      <c r="AG232" s="17" t="s">
        <v>17</v>
      </c>
      <c r="AH232" s="17">
        <v>10.5</v>
      </c>
      <c r="AI232" s="17">
        <v>1000</v>
      </c>
      <c r="AJ232" s="17" t="s">
        <v>21</v>
      </c>
      <c r="AL232" s="17" t="s">
        <v>121</v>
      </c>
      <c r="AP232" s="17" t="s">
        <v>59</v>
      </c>
      <c r="AV232" s="17" t="s">
        <v>17</v>
      </c>
      <c r="AW232" s="17">
        <v>10.5</v>
      </c>
      <c r="AX232" s="17">
        <v>1000</v>
      </c>
      <c r="AY232" s="17" t="s">
        <v>21</v>
      </c>
      <c r="BA232" s="17" t="s">
        <v>121</v>
      </c>
      <c r="BE232" s="17" t="s">
        <v>59</v>
      </c>
      <c r="BJ232" s="18" t="s">
        <v>20</v>
      </c>
      <c r="BQ232" s="19" t="s">
        <v>20</v>
      </c>
      <c r="BS232" s="19" t="s">
        <v>20</v>
      </c>
      <c r="BU232" s="57" t="s">
        <v>122</v>
      </c>
    </row>
    <row r="233" spans="1:73" x14ac:dyDescent="0.25">
      <c r="A233" s="14" t="s">
        <v>1849</v>
      </c>
      <c r="B233" s="60">
        <f>VLOOKUP(A233,Pop!A131:B1075,2,FALSE)</f>
        <v>1727</v>
      </c>
      <c r="C233" s="15" t="s">
        <v>17</v>
      </c>
      <c r="D233" s="16">
        <v>1750</v>
      </c>
      <c r="E233" s="16" t="s">
        <v>17</v>
      </c>
      <c r="F233" s="16">
        <v>10.93</v>
      </c>
      <c r="G233" s="16" t="s">
        <v>21</v>
      </c>
      <c r="I233" s="16">
        <v>1000</v>
      </c>
      <c r="J233" s="16">
        <v>5.4</v>
      </c>
      <c r="K233" s="16">
        <v>32.53</v>
      </c>
      <c r="L233" s="16">
        <v>59.53</v>
      </c>
      <c r="N233" s="16">
        <v>89</v>
      </c>
      <c r="O233" s="16" t="s">
        <v>17</v>
      </c>
      <c r="P233" s="16">
        <v>8.0500000000000007</v>
      </c>
      <c r="Q233" s="16" t="s">
        <v>21</v>
      </c>
      <c r="S233" s="16">
        <v>1000</v>
      </c>
      <c r="T233" s="16" t="s">
        <v>1852</v>
      </c>
      <c r="U233" s="16">
        <v>248.09</v>
      </c>
      <c r="V233" s="16">
        <v>921.84</v>
      </c>
      <c r="X233" s="16" t="s">
        <v>19</v>
      </c>
      <c r="AD233" s="17">
        <v>1750</v>
      </c>
      <c r="AE233" s="17">
        <v>89</v>
      </c>
      <c r="AF233" s="17">
        <v>15</v>
      </c>
      <c r="AG233" s="17" t="s">
        <v>17</v>
      </c>
      <c r="AH233" s="17">
        <v>5.94</v>
      </c>
      <c r="AI233" s="17">
        <v>1000</v>
      </c>
      <c r="AJ233" s="17" t="s">
        <v>21</v>
      </c>
      <c r="AL233" s="17">
        <v>3.08</v>
      </c>
      <c r="AP233" s="17" t="s">
        <v>19</v>
      </c>
      <c r="AU233" s="17">
        <v>70</v>
      </c>
      <c r="AV233" s="17" t="s">
        <v>17</v>
      </c>
      <c r="AW233" s="17">
        <v>5.94</v>
      </c>
      <c r="AX233" s="17">
        <v>1000</v>
      </c>
      <c r="AY233" s="17" t="s">
        <v>21</v>
      </c>
      <c r="BA233" s="17">
        <v>3.08</v>
      </c>
      <c r="BJ233" s="18" t="s">
        <v>17</v>
      </c>
      <c r="BK233" s="18">
        <v>1</v>
      </c>
      <c r="BL233" s="18">
        <v>1</v>
      </c>
      <c r="BM233" s="18" t="s">
        <v>21</v>
      </c>
      <c r="BP233" s="18" t="s">
        <v>62</v>
      </c>
      <c r="BQ233" s="19" t="s">
        <v>20</v>
      </c>
      <c r="BS233" s="19" t="s">
        <v>20</v>
      </c>
    </row>
    <row r="234" spans="1:73" x14ac:dyDescent="0.25">
      <c r="A234" s="14" t="s">
        <v>2242</v>
      </c>
      <c r="B234" s="60">
        <f>VLOOKUP(A234,Pop!A73:B1017,2,FALSE)</f>
        <v>1776</v>
      </c>
      <c r="C234" s="15" t="s">
        <v>17</v>
      </c>
      <c r="D234" s="16">
        <v>800</v>
      </c>
      <c r="E234" s="16" t="s">
        <v>17</v>
      </c>
      <c r="F234" s="16">
        <v>17.25</v>
      </c>
      <c r="G234" s="16" t="s">
        <v>21</v>
      </c>
      <c r="I234" s="16">
        <v>1000</v>
      </c>
      <c r="J234" s="16" t="s">
        <v>1290</v>
      </c>
      <c r="K234" s="16">
        <v>23.77</v>
      </c>
      <c r="L234" s="16">
        <v>33.99</v>
      </c>
      <c r="N234" s="16">
        <v>10</v>
      </c>
      <c r="O234" s="16" t="s">
        <v>20</v>
      </c>
      <c r="U234" s="16">
        <v>75.69</v>
      </c>
      <c r="V234" s="16" t="s">
        <v>647</v>
      </c>
      <c r="X234" s="16" t="s">
        <v>22</v>
      </c>
      <c r="Z234" s="24">
        <v>660000</v>
      </c>
      <c r="AD234" s="17">
        <v>790</v>
      </c>
      <c r="AE234" s="17">
        <v>10</v>
      </c>
      <c r="AF234" s="17">
        <v>35</v>
      </c>
      <c r="AG234" s="17" t="s">
        <v>17</v>
      </c>
      <c r="AH234" s="17">
        <v>26.72</v>
      </c>
      <c r="AI234" s="17">
        <v>1000</v>
      </c>
      <c r="AJ234" s="17" t="s">
        <v>21</v>
      </c>
      <c r="AL234" s="17" t="s">
        <v>1291</v>
      </c>
      <c r="AN234" s="17" t="s">
        <v>1292</v>
      </c>
      <c r="AP234" s="17" t="s">
        <v>59</v>
      </c>
      <c r="AR234" s="25">
        <v>1051000</v>
      </c>
      <c r="AV234" s="17" t="s">
        <v>20</v>
      </c>
      <c r="BJ234" s="18" t="s">
        <v>47</v>
      </c>
      <c r="BQ234" s="19" t="s">
        <v>20</v>
      </c>
      <c r="BS234" s="19" t="s">
        <v>17</v>
      </c>
      <c r="BT234" s="54" t="s">
        <v>1293</v>
      </c>
      <c r="BU234" s="57" t="s">
        <v>2950</v>
      </c>
    </row>
    <row r="235" spans="1:73" x14ac:dyDescent="0.25">
      <c r="A235" s="14" t="s">
        <v>1924</v>
      </c>
      <c r="B235" s="60">
        <f>VLOOKUP(A235,Pop!A185:B1129,2,FALSE)</f>
        <v>1830</v>
      </c>
      <c r="C235" s="15" t="s">
        <v>17</v>
      </c>
      <c r="D235" s="16">
        <v>765</v>
      </c>
      <c r="E235" s="16" t="s">
        <v>17</v>
      </c>
      <c r="F235" s="27">
        <v>17</v>
      </c>
      <c r="G235" s="16" t="s">
        <v>21</v>
      </c>
      <c r="I235" s="16">
        <v>999</v>
      </c>
      <c r="J235" s="16" t="s">
        <v>1927</v>
      </c>
      <c r="K235" s="27">
        <v>35.880000000000003</v>
      </c>
      <c r="L235" s="27">
        <v>58.77</v>
      </c>
      <c r="N235" s="16">
        <v>67</v>
      </c>
      <c r="O235" s="16" t="s">
        <v>17</v>
      </c>
      <c r="P235" s="27">
        <v>17</v>
      </c>
      <c r="Q235" s="16" t="s">
        <v>21</v>
      </c>
      <c r="S235" s="16">
        <v>999</v>
      </c>
      <c r="T235" s="16" t="s">
        <v>1927</v>
      </c>
      <c r="U235" s="27">
        <v>140.38999999999999</v>
      </c>
      <c r="V235" s="16" t="s">
        <v>75</v>
      </c>
      <c r="X235" s="16" t="s">
        <v>19</v>
      </c>
      <c r="AC235" s="16" t="s">
        <v>75</v>
      </c>
      <c r="AD235" s="17">
        <v>735</v>
      </c>
      <c r="AE235" s="17">
        <v>65</v>
      </c>
      <c r="AF235" s="17" t="s">
        <v>1928</v>
      </c>
      <c r="AG235" s="17" t="s">
        <v>17</v>
      </c>
      <c r="AH235" s="22">
        <v>15.64</v>
      </c>
      <c r="AI235" s="17">
        <v>999</v>
      </c>
      <c r="AJ235" s="17" t="s">
        <v>21</v>
      </c>
      <c r="AL235" s="17" t="s">
        <v>1927</v>
      </c>
      <c r="AM235" s="22">
        <v>15.64</v>
      </c>
      <c r="AN235" s="17" t="s">
        <v>1929</v>
      </c>
      <c r="AP235" s="17" t="s">
        <v>19</v>
      </c>
      <c r="AU235" s="17" t="s">
        <v>1928</v>
      </c>
      <c r="AV235" s="17" t="s">
        <v>17</v>
      </c>
      <c r="AW235" s="22">
        <v>15.64</v>
      </c>
      <c r="AX235" s="17">
        <v>999</v>
      </c>
      <c r="AY235" s="17" t="s">
        <v>21</v>
      </c>
      <c r="BA235" s="17" t="s">
        <v>1928</v>
      </c>
      <c r="BB235" s="22">
        <v>15.64</v>
      </c>
      <c r="BC235" s="17" t="s">
        <v>1929</v>
      </c>
      <c r="BE235" s="17" t="s">
        <v>19</v>
      </c>
      <c r="BJ235" s="18" t="s">
        <v>20</v>
      </c>
      <c r="BQ235" s="19" t="s">
        <v>20</v>
      </c>
      <c r="BS235" s="19" t="s">
        <v>17</v>
      </c>
      <c r="BT235" s="54" t="s">
        <v>1930</v>
      </c>
      <c r="BU235" s="57" t="s">
        <v>1931</v>
      </c>
    </row>
    <row r="236" spans="1:73" x14ac:dyDescent="0.25">
      <c r="A236" s="14" t="s">
        <v>660</v>
      </c>
      <c r="B236" s="60">
        <f>VLOOKUP(A236,Pop!A65:B1009,2,FALSE)</f>
        <v>1832</v>
      </c>
      <c r="C236" s="15" t="s">
        <v>17</v>
      </c>
      <c r="D236" s="16">
        <v>794</v>
      </c>
      <c r="E236" s="16" t="s">
        <v>17</v>
      </c>
      <c r="F236" s="16">
        <v>18.54</v>
      </c>
      <c r="G236" s="16" t="s">
        <v>21</v>
      </c>
      <c r="I236" s="16">
        <v>1000</v>
      </c>
      <c r="J236" s="16">
        <v>3.1800000000000001E-3</v>
      </c>
      <c r="K236" s="16">
        <v>31.26</v>
      </c>
      <c r="L236" s="16">
        <v>47.16</v>
      </c>
      <c r="N236" s="16">
        <v>83</v>
      </c>
      <c r="O236" s="16" t="s">
        <v>17</v>
      </c>
      <c r="P236" s="16">
        <v>18.54</v>
      </c>
      <c r="Q236" s="16" t="s">
        <v>21</v>
      </c>
      <c r="S236" s="16">
        <v>1000</v>
      </c>
      <c r="T236" s="16">
        <v>3.1800000000000001E-3</v>
      </c>
      <c r="U236" s="16">
        <v>94.86</v>
      </c>
      <c r="V236" s="16">
        <v>651.36</v>
      </c>
      <c r="X236" s="16" t="s">
        <v>22</v>
      </c>
      <c r="AD236" s="17">
        <v>793</v>
      </c>
      <c r="AE236" s="17">
        <v>83</v>
      </c>
      <c r="AF236" s="17">
        <v>60</v>
      </c>
      <c r="AG236" s="17" t="s">
        <v>17</v>
      </c>
      <c r="AH236" s="17">
        <v>45.09</v>
      </c>
      <c r="AI236" s="17">
        <v>1000</v>
      </c>
      <c r="AJ236" s="17" t="s">
        <v>21</v>
      </c>
      <c r="AL236" s="17">
        <v>8.2799999999999992E-3</v>
      </c>
      <c r="AP236" s="17" t="s">
        <v>22</v>
      </c>
      <c r="AU236" s="17">
        <v>155</v>
      </c>
      <c r="AV236" s="17" t="s">
        <v>17</v>
      </c>
      <c r="AW236" s="17">
        <v>45.09</v>
      </c>
      <c r="AX236" s="17">
        <v>1000</v>
      </c>
      <c r="AY236" s="17" t="s">
        <v>21</v>
      </c>
      <c r="BA236" s="17">
        <v>8.2799999999999992E-3</v>
      </c>
      <c r="BE236" s="17" t="s">
        <v>22</v>
      </c>
      <c r="BJ236" s="18" t="s">
        <v>47</v>
      </c>
      <c r="BQ236" s="19" t="s">
        <v>20</v>
      </c>
      <c r="BS236" s="19" t="s">
        <v>20</v>
      </c>
    </row>
    <row r="237" spans="1:73" x14ac:dyDescent="0.25">
      <c r="A237" s="14" t="s">
        <v>933</v>
      </c>
      <c r="B237" s="60">
        <f>VLOOKUP(A237,Pop!A199:B1143,2,FALSE)</f>
        <v>1897</v>
      </c>
      <c r="C237" s="15" t="s">
        <v>17</v>
      </c>
      <c r="D237" s="16">
        <v>713</v>
      </c>
      <c r="E237" s="16" t="s">
        <v>17</v>
      </c>
      <c r="F237" s="16">
        <v>20.65</v>
      </c>
      <c r="G237" s="16" t="s">
        <v>21</v>
      </c>
      <c r="I237" s="16">
        <v>2000</v>
      </c>
      <c r="J237" s="16">
        <v>1.01E-2</v>
      </c>
      <c r="K237" s="16">
        <v>50.95</v>
      </c>
      <c r="L237" s="16">
        <v>101.45</v>
      </c>
      <c r="N237" s="16">
        <v>58</v>
      </c>
      <c r="O237" s="16" t="s">
        <v>17</v>
      </c>
      <c r="P237" s="16">
        <v>20.65</v>
      </c>
      <c r="Q237" s="16" t="s">
        <v>21</v>
      </c>
      <c r="S237" s="16">
        <v>2000</v>
      </c>
      <c r="T237" s="16">
        <v>1.01E-2</v>
      </c>
      <c r="U237" s="16">
        <v>252.95</v>
      </c>
      <c r="V237" s="16">
        <v>2020.45</v>
      </c>
      <c r="X237" s="16" t="s">
        <v>19</v>
      </c>
      <c r="AD237" s="17">
        <v>714</v>
      </c>
      <c r="AE237" s="17">
        <v>57</v>
      </c>
      <c r="AF237" s="17">
        <v>74.650000000000006</v>
      </c>
      <c r="AG237" s="17" t="s">
        <v>17</v>
      </c>
      <c r="AH237" s="17">
        <v>34</v>
      </c>
      <c r="AI237" s="17">
        <v>1500</v>
      </c>
      <c r="AJ237" s="17" t="s">
        <v>21</v>
      </c>
      <c r="AL237" s="17">
        <v>1.15E-2</v>
      </c>
      <c r="AN237" s="17" t="s">
        <v>936</v>
      </c>
      <c r="AP237" s="17" t="s">
        <v>22</v>
      </c>
      <c r="AR237" s="17" t="s">
        <v>937</v>
      </c>
      <c r="AU237" s="17">
        <v>126.75</v>
      </c>
      <c r="AV237" s="17" t="s">
        <v>17</v>
      </c>
      <c r="AW237" s="17">
        <v>34</v>
      </c>
      <c r="AX237" s="17">
        <v>1500</v>
      </c>
      <c r="AY237" s="17" t="s">
        <v>21</v>
      </c>
      <c r="BA237" s="17">
        <v>1.15E-2</v>
      </c>
      <c r="BC237" s="17" t="s">
        <v>936</v>
      </c>
      <c r="BE237" s="17" t="s">
        <v>22</v>
      </c>
      <c r="BG237" s="17" t="s">
        <v>937</v>
      </c>
      <c r="BJ237" s="18" t="s">
        <v>20</v>
      </c>
      <c r="BQ237" s="19" t="s">
        <v>20</v>
      </c>
      <c r="BS237" s="19" t="s">
        <v>17</v>
      </c>
      <c r="BT237" s="54">
        <v>3.65</v>
      </c>
    </row>
    <row r="238" spans="1:73" x14ac:dyDescent="0.25">
      <c r="A238" s="14" t="s">
        <v>1244</v>
      </c>
      <c r="B238" s="60">
        <f>VLOOKUP(A238,Pop!A103:B1047,2,FALSE)</f>
        <v>1919</v>
      </c>
      <c r="C238" s="15" t="s">
        <v>17</v>
      </c>
      <c r="D238" s="16">
        <v>904</v>
      </c>
      <c r="E238" s="16" t="s">
        <v>17</v>
      </c>
      <c r="F238" s="16">
        <v>26.5</v>
      </c>
      <c r="G238" s="16" t="s">
        <v>21</v>
      </c>
      <c r="I238" s="16">
        <v>2000</v>
      </c>
      <c r="J238" s="16">
        <v>4.0499999999999998E-3</v>
      </c>
      <c r="K238" s="16">
        <v>38.65</v>
      </c>
      <c r="L238" s="16">
        <v>58.9</v>
      </c>
      <c r="N238" s="16">
        <v>145</v>
      </c>
      <c r="O238" s="16" t="s">
        <v>17</v>
      </c>
      <c r="P238" s="16">
        <v>26.5</v>
      </c>
      <c r="Q238" s="16" t="s">
        <v>21</v>
      </c>
      <c r="S238" s="16">
        <v>2000</v>
      </c>
      <c r="T238" s="16">
        <v>4.0499999999999998E-3</v>
      </c>
      <c r="U238" s="16">
        <v>119.65</v>
      </c>
      <c r="V238" s="16">
        <v>828.4</v>
      </c>
      <c r="X238" s="16" t="s">
        <v>22</v>
      </c>
      <c r="Z238" s="26">
        <v>278045.63</v>
      </c>
      <c r="AD238" s="17">
        <v>815</v>
      </c>
      <c r="AE238" s="17">
        <v>241</v>
      </c>
      <c r="AF238" s="17">
        <v>33.83</v>
      </c>
      <c r="AG238" s="17" t="s">
        <v>17</v>
      </c>
      <c r="AH238" s="17">
        <v>31.75</v>
      </c>
      <c r="AI238" s="17">
        <v>2000</v>
      </c>
      <c r="AJ238" s="17" t="s">
        <v>21</v>
      </c>
      <c r="AL238" s="17">
        <v>4.15E-3</v>
      </c>
      <c r="AO238" s="17" t="s">
        <v>1247</v>
      </c>
      <c r="AP238" s="17" t="s">
        <v>22</v>
      </c>
      <c r="AR238" s="32">
        <v>1231590</v>
      </c>
      <c r="AU238" s="17">
        <v>50.43</v>
      </c>
      <c r="AV238" s="17" t="s">
        <v>17</v>
      </c>
      <c r="AW238" s="17">
        <v>31.75</v>
      </c>
      <c r="AX238" s="17">
        <v>2000</v>
      </c>
      <c r="AY238" s="17" t="s">
        <v>21</v>
      </c>
      <c r="BA238" s="17">
        <v>4.15E-3</v>
      </c>
      <c r="BD238" s="17" t="s">
        <v>1248</v>
      </c>
      <c r="BE238" s="17" t="s">
        <v>22</v>
      </c>
      <c r="BG238" s="32">
        <v>1231950</v>
      </c>
      <c r="BJ238" s="18" t="s">
        <v>17</v>
      </c>
      <c r="BK238" s="18">
        <v>2</v>
      </c>
      <c r="BL238" s="18">
        <v>2</v>
      </c>
      <c r="BM238" s="18" t="s">
        <v>38</v>
      </c>
      <c r="BO238" s="18" t="s">
        <v>1249</v>
      </c>
      <c r="BP238" s="18" t="s">
        <v>102</v>
      </c>
      <c r="BQ238" s="19" t="s">
        <v>20</v>
      </c>
      <c r="BS238" s="19" t="s">
        <v>20</v>
      </c>
    </row>
    <row r="239" spans="1:73" x14ac:dyDescent="0.25">
      <c r="A239" s="14" t="s">
        <v>522</v>
      </c>
      <c r="B239" s="60">
        <f>VLOOKUP(A239,Pop!A266:B1210,2,FALSE)</f>
        <v>2028</v>
      </c>
      <c r="C239" s="15" t="s">
        <v>17</v>
      </c>
      <c r="D239" s="16">
        <v>2028</v>
      </c>
      <c r="E239" s="16" t="s">
        <v>17</v>
      </c>
      <c r="F239" s="16">
        <v>12.41</v>
      </c>
      <c r="G239" s="16" t="s">
        <v>21</v>
      </c>
      <c r="I239" s="24">
        <v>1000</v>
      </c>
      <c r="J239" s="16" t="s">
        <v>525</v>
      </c>
      <c r="K239" s="16">
        <v>2385</v>
      </c>
      <c r="L239" s="16">
        <v>3815</v>
      </c>
      <c r="N239" s="16">
        <v>40</v>
      </c>
      <c r="O239" s="16" t="s">
        <v>17</v>
      </c>
      <c r="P239" s="16">
        <v>12.41</v>
      </c>
      <c r="Q239" s="16" t="s">
        <v>21</v>
      </c>
      <c r="S239" s="16">
        <v>1000</v>
      </c>
      <c r="T239" s="16">
        <v>241</v>
      </c>
      <c r="U239" s="16">
        <v>656500</v>
      </c>
      <c r="X239" s="16" t="s">
        <v>19</v>
      </c>
      <c r="AD239" s="17">
        <v>850</v>
      </c>
      <c r="AE239" s="17">
        <v>150</v>
      </c>
      <c r="AF239" s="17">
        <v>2417</v>
      </c>
      <c r="AG239" s="17" t="s">
        <v>17</v>
      </c>
      <c r="AH239" s="17">
        <v>2417</v>
      </c>
      <c r="AI239" s="17">
        <v>1000</v>
      </c>
      <c r="AJ239" s="17" t="s">
        <v>21</v>
      </c>
      <c r="AL239" s="17">
        <v>492</v>
      </c>
      <c r="AN239" s="17">
        <v>492</v>
      </c>
      <c r="AP239" s="17" t="s">
        <v>59</v>
      </c>
      <c r="AU239" s="17">
        <v>24170</v>
      </c>
      <c r="AV239" s="17" t="s">
        <v>17</v>
      </c>
      <c r="AW239" s="17">
        <v>2417</v>
      </c>
      <c r="AX239" s="17">
        <v>1000</v>
      </c>
      <c r="AY239" s="17" t="s">
        <v>21</v>
      </c>
      <c r="BA239" s="17">
        <v>492</v>
      </c>
      <c r="BB239" s="17">
        <v>100</v>
      </c>
      <c r="BC239" s="17">
        <v>492</v>
      </c>
      <c r="BE239" s="17" t="s">
        <v>19</v>
      </c>
      <c r="BJ239" s="18" t="s">
        <v>47</v>
      </c>
      <c r="BQ239" s="19" t="s">
        <v>17</v>
      </c>
      <c r="BR239" s="19">
        <v>1273</v>
      </c>
      <c r="BS239" s="19" t="s">
        <v>20</v>
      </c>
    </row>
    <row r="240" spans="1:73" x14ac:dyDescent="0.25">
      <c r="A240" s="14" t="s">
        <v>2257</v>
      </c>
      <c r="B240" s="61">
        <v>2044</v>
      </c>
      <c r="C240" s="15" t="s">
        <v>17</v>
      </c>
      <c r="D240" s="16">
        <v>963</v>
      </c>
      <c r="E240" s="16" t="s">
        <v>20</v>
      </c>
      <c r="K240" s="16">
        <v>23.7</v>
      </c>
      <c r="L240" s="16">
        <v>42.7</v>
      </c>
      <c r="N240" s="16">
        <v>88</v>
      </c>
      <c r="O240" s="16" t="s">
        <v>20</v>
      </c>
      <c r="U240" s="16">
        <v>99.7</v>
      </c>
      <c r="V240" s="16">
        <v>764.7</v>
      </c>
      <c r="X240" s="16" t="s">
        <v>19</v>
      </c>
      <c r="AC240" s="16" t="s">
        <v>1756</v>
      </c>
      <c r="AD240" s="17">
        <v>792</v>
      </c>
      <c r="AE240" s="17">
        <v>80</v>
      </c>
      <c r="AF240" s="17">
        <v>38.909999999999997</v>
      </c>
      <c r="AG240" s="17" t="s">
        <v>17</v>
      </c>
      <c r="AH240" s="17">
        <v>11.55</v>
      </c>
      <c r="AI240" s="17">
        <v>0</v>
      </c>
      <c r="AJ240" s="17" t="s">
        <v>21</v>
      </c>
      <c r="AL240" s="17">
        <v>8.0359999999999997E-3</v>
      </c>
      <c r="AM240" s="17" t="s">
        <v>1757</v>
      </c>
      <c r="AP240" s="17" t="s">
        <v>19</v>
      </c>
      <c r="AU240" s="17">
        <v>53.39</v>
      </c>
      <c r="AV240" s="17" t="s">
        <v>17</v>
      </c>
      <c r="AW240" s="17">
        <v>8.0359999999999997E-3</v>
      </c>
      <c r="AX240" s="17">
        <v>0</v>
      </c>
      <c r="AY240" s="17" t="s">
        <v>21</v>
      </c>
      <c r="BA240" s="17">
        <v>8.0359999999999997E-3</v>
      </c>
      <c r="BB240" s="17" t="s">
        <v>1758</v>
      </c>
      <c r="BE240" s="17" t="s">
        <v>19</v>
      </c>
      <c r="BJ240" s="18" t="s">
        <v>17</v>
      </c>
      <c r="BK240" s="18">
        <v>797</v>
      </c>
      <c r="BL240" s="18">
        <v>80</v>
      </c>
      <c r="BM240" s="18" t="s">
        <v>38</v>
      </c>
      <c r="BO240" s="18" t="s">
        <v>1759</v>
      </c>
      <c r="BP240" s="18" t="s">
        <v>19</v>
      </c>
      <c r="BQ240" s="19" t="s">
        <v>20</v>
      </c>
      <c r="BS240" s="19" t="s">
        <v>20</v>
      </c>
    </row>
    <row r="241" spans="1:73" x14ac:dyDescent="0.25">
      <c r="A241" s="14" t="s">
        <v>471</v>
      </c>
      <c r="B241" s="60">
        <f>VLOOKUP(A241,Pop!A282:B1226,2,FALSE)</f>
        <v>2067</v>
      </c>
      <c r="C241" s="15" t="s">
        <v>17</v>
      </c>
      <c r="D241" s="16">
        <v>799</v>
      </c>
      <c r="E241" s="16" t="s">
        <v>17</v>
      </c>
      <c r="F241" s="16">
        <v>8.81</v>
      </c>
      <c r="G241" s="16" t="s">
        <v>21</v>
      </c>
      <c r="I241" s="16">
        <v>2000</v>
      </c>
      <c r="J241" s="16">
        <v>4.21</v>
      </c>
      <c r="K241" s="16">
        <v>21.44</v>
      </c>
      <c r="L241" s="16">
        <v>42.49</v>
      </c>
      <c r="N241" s="16">
        <v>125</v>
      </c>
      <c r="O241" s="16" t="s">
        <v>17</v>
      </c>
      <c r="P241" s="16">
        <v>9.44</v>
      </c>
      <c r="Q241" s="16" t="s">
        <v>21</v>
      </c>
      <c r="S241" s="16">
        <v>2000</v>
      </c>
      <c r="T241" s="16">
        <v>5.47</v>
      </c>
      <c r="U241" s="16">
        <v>135.25</v>
      </c>
      <c r="V241" s="16">
        <v>1092.5</v>
      </c>
      <c r="X241" s="16" t="s">
        <v>19</v>
      </c>
      <c r="AD241" s="17">
        <v>793</v>
      </c>
      <c r="AE241" s="17">
        <v>114</v>
      </c>
      <c r="AF241" s="17">
        <v>35.83</v>
      </c>
      <c r="AG241" s="17" t="s">
        <v>17</v>
      </c>
      <c r="AH241" s="17">
        <v>19.38</v>
      </c>
      <c r="AI241" s="17">
        <v>2000</v>
      </c>
      <c r="AJ241" s="17" t="s">
        <v>21</v>
      </c>
      <c r="AL241" s="17">
        <v>9.26</v>
      </c>
      <c r="AM241" s="17">
        <v>220</v>
      </c>
      <c r="AP241" s="17" t="s">
        <v>59</v>
      </c>
      <c r="AR241" s="17">
        <v>3938000</v>
      </c>
      <c r="AU241" s="17">
        <v>95.9</v>
      </c>
      <c r="AV241" s="17" t="s">
        <v>17</v>
      </c>
      <c r="AW241" s="17">
        <v>20.77</v>
      </c>
      <c r="AX241" s="17">
        <v>2000</v>
      </c>
      <c r="AY241" s="17" t="s">
        <v>21</v>
      </c>
      <c r="BA241" s="17">
        <v>12.04</v>
      </c>
      <c r="BB241" s="17">
        <v>220</v>
      </c>
      <c r="BE241" s="17" t="s">
        <v>59</v>
      </c>
      <c r="BG241" s="17">
        <v>3938000</v>
      </c>
      <c r="BJ241" s="18" t="s">
        <v>20</v>
      </c>
      <c r="BQ241" s="19" t="s">
        <v>17</v>
      </c>
      <c r="BR241" s="19">
        <v>12</v>
      </c>
      <c r="BS241" s="19" t="s">
        <v>17</v>
      </c>
      <c r="BT241" s="54">
        <v>4</v>
      </c>
    </row>
    <row r="242" spans="1:73" x14ac:dyDescent="0.25">
      <c r="A242" s="14" t="s">
        <v>1665</v>
      </c>
      <c r="B242" s="60">
        <f>VLOOKUP(A242,Pop!A28:B972,2,FALSE)</f>
        <v>2069</v>
      </c>
      <c r="C242" s="15" t="s">
        <v>17</v>
      </c>
      <c r="D242" s="16">
        <v>850</v>
      </c>
      <c r="E242" s="16" t="s">
        <v>17</v>
      </c>
      <c r="F242" s="16">
        <v>10.73</v>
      </c>
      <c r="G242" s="16" t="s">
        <v>21</v>
      </c>
      <c r="I242" s="16">
        <v>2500</v>
      </c>
      <c r="J242" s="16">
        <v>4.2900000000000004E-3</v>
      </c>
      <c r="K242" s="16">
        <v>21.45</v>
      </c>
      <c r="L242" s="16">
        <v>42.9</v>
      </c>
      <c r="N242" s="16">
        <v>81</v>
      </c>
      <c r="O242" s="16" t="s">
        <v>17</v>
      </c>
      <c r="P242" s="16">
        <v>10.73</v>
      </c>
      <c r="Q242" s="16" t="s">
        <v>21</v>
      </c>
      <c r="S242" s="16">
        <v>2500</v>
      </c>
      <c r="T242" s="16">
        <v>4.2900000000000004E-3</v>
      </c>
      <c r="U242" s="16">
        <v>104.15</v>
      </c>
      <c r="V242" s="16">
        <v>728.05</v>
      </c>
      <c r="X242" s="16" t="s">
        <v>19</v>
      </c>
      <c r="AD242" s="17">
        <v>811</v>
      </c>
      <c r="AE242" s="17">
        <v>80</v>
      </c>
      <c r="AF242" s="17">
        <v>29.51</v>
      </c>
      <c r="AG242" s="17" t="s">
        <v>17</v>
      </c>
      <c r="AH242" s="17">
        <v>15.55</v>
      </c>
      <c r="AI242" s="17">
        <v>2500</v>
      </c>
      <c r="AJ242" s="17" t="s">
        <v>21</v>
      </c>
      <c r="AL242" s="17">
        <v>6.2199999999999998E-3</v>
      </c>
      <c r="AM242" s="28">
        <v>1.45</v>
      </c>
      <c r="AN242" s="17">
        <v>6.2199999999999998E-3</v>
      </c>
      <c r="AP242" s="17" t="s">
        <v>19</v>
      </c>
      <c r="AU242" s="17">
        <v>25.32</v>
      </c>
      <c r="AV242" s="17" t="s">
        <v>17</v>
      </c>
      <c r="AW242" s="17">
        <v>15.55</v>
      </c>
      <c r="AX242" s="17">
        <v>2500</v>
      </c>
      <c r="AY242" s="17" t="s">
        <v>21</v>
      </c>
      <c r="BA242" s="17">
        <v>6.2199999999999998E-3</v>
      </c>
      <c r="BB242" s="17">
        <v>15.55</v>
      </c>
      <c r="BC242" s="17">
        <v>15.55</v>
      </c>
      <c r="BE242" s="17" t="s">
        <v>19</v>
      </c>
      <c r="BJ242" s="18" t="s">
        <v>47</v>
      </c>
      <c r="BQ242" s="19" t="s">
        <v>20</v>
      </c>
      <c r="BS242" s="19" t="s">
        <v>20</v>
      </c>
    </row>
    <row r="243" spans="1:73" x14ac:dyDescent="0.25">
      <c r="A243" s="14" t="s">
        <v>1987</v>
      </c>
      <c r="B243" s="60">
        <f>VLOOKUP(A243,Pop!A132:B1076,2,FALSE)</f>
        <v>2100</v>
      </c>
      <c r="C243" s="15" t="s">
        <v>17</v>
      </c>
      <c r="D243" s="16">
        <v>838</v>
      </c>
      <c r="E243" s="16" t="s">
        <v>17</v>
      </c>
      <c r="F243" s="16">
        <v>11.66</v>
      </c>
      <c r="G243" s="16" t="s">
        <v>21</v>
      </c>
      <c r="I243" s="16">
        <v>1000</v>
      </c>
      <c r="J243" s="16" t="s">
        <v>1990</v>
      </c>
      <c r="K243" s="16">
        <v>35.299999999999997</v>
      </c>
      <c r="L243" s="16">
        <v>53.95</v>
      </c>
      <c r="N243" s="16">
        <v>91</v>
      </c>
      <c r="O243" s="16" t="s">
        <v>17</v>
      </c>
      <c r="P243" s="16">
        <v>11.66</v>
      </c>
      <c r="Q243" s="16" t="s">
        <v>21</v>
      </c>
      <c r="S243" s="16">
        <v>1000</v>
      </c>
      <c r="T243" s="16" t="s">
        <v>1990</v>
      </c>
      <c r="U243" s="16">
        <v>109.24</v>
      </c>
      <c r="V243" s="16">
        <v>468.05</v>
      </c>
      <c r="X243" s="16" t="s">
        <v>19</v>
      </c>
      <c r="AD243" s="17">
        <v>822</v>
      </c>
      <c r="AE243" s="17">
        <v>81</v>
      </c>
      <c r="AF243" s="17">
        <v>26</v>
      </c>
      <c r="AG243" s="17" t="s">
        <v>17</v>
      </c>
      <c r="AH243" s="17">
        <v>8.23</v>
      </c>
      <c r="AI243" s="17" t="s">
        <v>1431</v>
      </c>
      <c r="AJ243" s="17" t="s">
        <v>21</v>
      </c>
      <c r="AL243" s="17" t="s">
        <v>1991</v>
      </c>
      <c r="AP243" s="17" t="s">
        <v>19</v>
      </c>
      <c r="AU243" s="17">
        <v>33.71</v>
      </c>
      <c r="AV243" s="17" t="s">
        <v>17</v>
      </c>
      <c r="AW243" s="17">
        <v>8.23</v>
      </c>
      <c r="AX243" s="17" t="s">
        <v>1992</v>
      </c>
      <c r="AY243" s="17" t="s">
        <v>21</v>
      </c>
      <c r="BA243" s="17" t="s">
        <v>1991</v>
      </c>
      <c r="BC243" s="17" t="s">
        <v>1993</v>
      </c>
      <c r="BE243" s="17" t="s">
        <v>19</v>
      </c>
      <c r="BJ243" s="18" t="s">
        <v>17</v>
      </c>
      <c r="BK243" s="18">
        <v>3</v>
      </c>
      <c r="BL243" s="18">
        <v>6</v>
      </c>
      <c r="BM243" s="18" t="s">
        <v>23</v>
      </c>
      <c r="BP243" s="18" t="s">
        <v>1994</v>
      </c>
      <c r="BQ243" s="19" t="s">
        <v>20</v>
      </c>
      <c r="BS243" s="19" t="s">
        <v>17</v>
      </c>
      <c r="BT243" s="54">
        <v>4.75</v>
      </c>
    </row>
    <row r="244" spans="1:73" x14ac:dyDescent="0.25">
      <c r="A244" s="14" t="s">
        <v>1824</v>
      </c>
      <c r="B244" s="60">
        <f>VLOOKUP(A244,Pop!A80:B1024,2,FALSE)</f>
        <v>2123</v>
      </c>
      <c r="C244" s="15" t="s">
        <v>17</v>
      </c>
      <c r="D244" s="16">
        <v>959</v>
      </c>
      <c r="E244" s="16" t="s">
        <v>17</v>
      </c>
      <c r="F244" s="16">
        <v>12</v>
      </c>
      <c r="G244" s="16" t="s">
        <v>21</v>
      </c>
      <c r="I244" s="16">
        <v>1500</v>
      </c>
      <c r="J244" s="16">
        <v>7.2500000000000004E-3</v>
      </c>
      <c r="K244" s="16">
        <v>37.380000000000003</v>
      </c>
      <c r="L244" s="16">
        <v>73.63</v>
      </c>
      <c r="N244" s="16">
        <v>44</v>
      </c>
      <c r="O244" s="16" t="s">
        <v>17</v>
      </c>
      <c r="P244" s="16">
        <v>12</v>
      </c>
      <c r="Q244" s="16" t="s">
        <v>21</v>
      </c>
      <c r="S244" s="16">
        <v>1500</v>
      </c>
      <c r="T244" s="16">
        <v>7.2500000000000004E-3</v>
      </c>
      <c r="U244" s="16">
        <v>182.38</v>
      </c>
      <c r="V244" s="16">
        <v>1057.3800000000001</v>
      </c>
      <c r="X244" s="16" t="s">
        <v>19</v>
      </c>
      <c r="AD244" s="17">
        <v>947</v>
      </c>
      <c r="AE244" s="17">
        <v>44</v>
      </c>
      <c r="AG244" s="17" t="s">
        <v>17</v>
      </c>
      <c r="AH244" s="17">
        <v>10.4</v>
      </c>
      <c r="AI244" s="17">
        <v>1500</v>
      </c>
      <c r="AJ244" s="17" t="s">
        <v>21</v>
      </c>
      <c r="AL244" s="17">
        <v>5.2500000000000003E-3</v>
      </c>
      <c r="AO244" s="17" t="s">
        <v>1827</v>
      </c>
      <c r="AP244" s="17" t="s">
        <v>22</v>
      </c>
      <c r="AR244" s="17" t="s">
        <v>1828</v>
      </c>
      <c r="AV244" s="17" t="s">
        <v>17</v>
      </c>
      <c r="AW244" s="17">
        <v>10.4</v>
      </c>
      <c r="AX244" s="17">
        <v>1500</v>
      </c>
      <c r="AY244" s="17" t="s">
        <v>21</v>
      </c>
      <c r="BA244" s="17">
        <v>5.2500000000000003E-3</v>
      </c>
      <c r="BD244" s="17" t="s">
        <v>1829</v>
      </c>
      <c r="BE244" s="17" t="s">
        <v>22</v>
      </c>
      <c r="BG244" s="17" t="s">
        <v>1828</v>
      </c>
      <c r="BJ244" s="18" t="s">
        <v>47</v>
      </c>
      <c r="BQ244" s="19" t="s">
        <v>17</v>
      </c>
      <c r="BR244" s="19">
        <v>14.25</v>
      </c>
      <c r="BS244" s="19" t="s">
        <v>17</v>
      </c>
      <c r="BT244" s="54" t="s">
        <v>1830</v>
      </c>
      <c r="BU244" s="57" t="s">
        <v>1831</v>
      </c>
    </row>
    <row r="245" spans="1:73" x14ac:dyDescent="0.25">
      <c r="A245" s="14" t="s">
        <v>1498</v>
      </c>
      <c r="B245" s="60">
        <f>VLOOKUP(A245,Pop!A35:B979,2,FALSE)</f>
        <v>2159</v>
      </c>
      <c r="C245" s="15" t="s">
        <v>17</v>
      </c>
      <c r="D245" s="16">
        <v>1068</v>
      </c>
      <c r="E245" s="16" t="s">
        <v>17</v>
      </c>
      <c r="F245" s="16">
        <v>13.33</v>
      </c>
      <c r="G245" s="16" t="s">
        <v>21</v>
      </c>
      <c r="I245" s="16">
        <v>0</v>
      </c>
      <c r="J245" s="16" t="s">
        <v>1501</v>
      </c>
      <c r="K245" s="16">
        <v>25.43</v>
      </c>
      <c r="L245" s="16">
        <v>37.53</v>
      </c>
      <c r="N245" s="16">
        <v>116</v>
      </c>
      <c r="O245" s="16" t="s">
        <v>17</v>
      </c>
      <c r="P245" s="16">
        <v>13.33</v>
      </c>
      <c r="Q245" s="16" t="s">
        <v>21</v>
      </c>
      <c r="S245" s="16">
        <v>0</v>
      </c>
      <c r="T245" s="16" t="s">
        <v>1501</v>
      </c>
      <c r="U245" s="16">
        <v>73.83</v>
      </c>
      <c r="V245" s="16">
        <v>497.33</v>
      </c>
      <c r="X245" s="16" t="s">
        <v>19</v>
      </c>
      <c r="AD245" s="17">
        <v>936</v>
      </c>
      <c r="AE245" s="17">
        <v>117</v>
      </c>
      <c r="AF245" s="17">
        <v>67</v>
      </c>
      <c r="AG245" s="17" t="s">
        <v>17</v>
      </c>
      <c r="AH245" s="17">
        <v>19</v>
      </c>
      <c r="AI245" s="17">
        <v>0</v>
      </c>
      <c r="AJ245" s="17" t="s">
        <v>21</v>
      </c>
      <c r="AL245" s="17" t="s">
        <v>1502</v>
      </c>
      <c r="AN245" s="17">
        <v>30.83</v>
      </c>
      <c r="AP245" s="17" t="s">
        <v>42</v>
      </c>
      <c r="AT245" s="17" t="s">
        <v>1503</v>
      </c>
      <c r="AU245" s="17">
        <v>140</v>
      </c>
      <c r="AV245" s="17" t="s">
        <v>17</v>
      </c>
      <c r="AW245" s="17">
        <v>19</v>
      </c>
      <c r="AX245" s="17">
        <v>0</v>
      </c>
      <c r="AY245" s="17" t="s">
        <v>21</v>
      </c>
      <c r="BA245" s="17" t="s">
        <v>1502</v>
      </c>
      <c r="BC245" s="17">
        <v>30.83</v>
      </c>
      <c r="BE245" s="17" t="s">
        <v>42</v>
      </c>
      <c r="BI245" s="17" t="s">
        <v>1504</v>
      </c>
      <c r="BJ245" s="18" t="s">
        <v>20</v>
      </c>
      <c r="BQ245" s="19" t="s">
        <v>20</v>
      </c>
      <c r="BS245" s="19" t="s">
        <v>17</v>
      </c>
      <c r="BT245" s="54">
        <v>5.5</v>
      </c>
      <c r="BU245" s="57" t="s">
        <v>1505</v>
      </c>
    </row>
    <row r="246" spans="1:73" x14ac:dyDescent="0.25">
      <c r="A246" s="14" t="s">
        <v>307</v>
      </c>
      <c r="B246" s="61">
        <v>2191</v>
      </c>
      <c r="C246" s="15" t="s">
        <v>17</v>
      </c>
      <c r="D246" s="16">
        <v>1070</v>
      </c>
      <c r="E246" s="16" t="s">
        <v>20</v>
      </c>
      <c r="M246" s="16" t="s">
        <v>310</v>
      </c>
      <c r="N246" s="16">
        <v>115</v>
      </c>
      <c r="O246" s="16" t="s">
        <v>20</v>
      </c>
      <c r="W246" s="16" t="s">
        <v>310</v>
      </c>
      <c r="X246" s="16" t="s">
        <v>42</v>
      </c>
      <c r="AB246" s="16" t="s">
        <v>311</v>
      </c>
      <c r="AD246" s="17">
        <v>1076</v>
      </c>
      <c r="AE246" s="17">
        <v>121</v>
      </c>
      <c r="AF246" s="17">
        <v>8.82</v>
      </c>
      <c r="AG246" s="17" t="s">
        <v>20</v>
      </c>
      <c r="AO246" s="17" t="s">
        <v>310</v>
      </c>
      <c r="AP246" s="17" t="s">
        <v>19</v>
      </c>
      <c r="AU246" s="17">
        <v>38.869999999999997</v>
      </c>
      <c r="AV246" s="17" t="s">
        <v>20</v>
      </c>
      <c r="BD246" s="17" t="s">
        <v>310</v>
      </c>
      <c r="BE246" s="17" t="s">
        <v>19</v>
      </c>
      <c r="BJ246" s="18" t="s">
        <v>17</v>
      </c>
      <c r="BK246" s="18">
        <v>5</v>
      </c>
      <c r="BL246" s="18">
        <v>5</v>
      </c>
      <c r="BM246" s="18" t="s">
        <v>38</v>
      </c>
      <c r="BP246" s="18" t="s">
        <v>312</v>
      </c>
      <c r="BQ246" s="19" t="s">
        <v>17</v>
      </c>
      <c r="BR246" s="19">
        <v>27</v>
      </c>
      <c r="BS246" s="19" t="s">
        <v>17</v>
      </c>
      <c r="BT246" s="54" t="s">
        <v>313</v>
      </c>
    </row>
    <row r="247" spans="1:73" x14ac:dyDescent="0.25">
      <c r="A247" s="14" t="s">
        <v>2244</v>
      </c>
      <c r="B247" s="60">
        <f>VLOOKUP(A247,Pop!A225:B1169,2,FALSE)</f>
        <v>2227</v>
      </c>
      <c r="C247" s="15" t="s">
        <v>17</v>
      </c>
      <c r="D247" s="16">
        <v>668</v>
      </c>
      <c r="E247" s="16" t="s">
        <v>17</v>
      </c>
      <c r="F247" s="16">
        <v>15.63</v>
      </c>
      <c r="G247" s="16" t="s">
        <v>21</v>
      </c>
      <c r="I247" s="16">
        <v>1000</v>
      </c>
      <c r="J247" s="16">
        <v>2.4300000000000002</v>
      </c>
      <c r="K247" s="16">
        <v>25.35</v>
      </c>
      <c r="L247" s="16">
        <v>64.23</v>
      </c>
      <c r="N247" s="16">
        <v>192</v>
      </c>
      <c r="O247" s="16" t="s">
        <v>17</v>
      </c>
      <c r="P247" s="16">
        <v>52.06</v>
      </c>
      <c r="Q247" s="16" t="s">
        <v>21</v>
      </c>
      <c r="S247" s="16">
        <v>1000</v>
      </c>
      <c r="T247" s="16">
        <v>2.4300000000000002</v>
      </c>
      <c r="U247" s="16">
        <v>110.38</v>
      </c>
      <c r="V247" s="16">
        <v>535.63</v>
      </c>
      <c r="X247" s="16" t="s">
        <v>22</v>
      </c>
      <c r="Z247" s="24">
        <v>1000000</v>
      </c>
      <c r="AD247" s="17">
        <v>668</v>
      </c>
      <c r="AE247" s="17">
        <v>192</v>
      </c>
      <c r="AF247" s="17">
        <v>37</v>
      </c>
      <c r="AG247" s="17" t="s">
        <v>17</v>
      </c>
      <c r="AH247" s="17">
        <v>25</v>
      </c>
      <c r="AI247" s="17">
        <v>1000</v>
      </c>
      <c r="AJ247" s="17" t="s">
        <v>21</v>
      </c>
      <c r="AL247" s="17">
        <v>6.5</v>
      </c>
      <c r="AP247" s="17" t="s">
        <v>22</v>
      </c>
      <c r="AR247" s="17" t="s">
        <v>1436</v>
      </c>
      <c r="AU247" s="17">
        <v>25</v>
      </c>
      <c r="AV247" s="17" t="s">
        <v>20</v>
      </c>
      <c r="BJ247" s="18" t="s">
        <v>17</v>
      </c>
      <c r="BK247" s="18">
        <v>2.5</v>
      </c>
      <c r="BL247" s="18">
        <v>10</v>
      </c>
      <c r="BM247" s="18" t="s">
        <v>38</v>
      </c>
      <c r="BO247" s="18" t="s">
        <v>514</v>
      </c>
      <c r="BP247" s="18" t="s">
        <v>1437</v>
      </c>
      <c r="BQ247" s="19" t="s">
        <v>20</v>
      </c>
      <c r="BS247" s="19" t="s">
        <v>20</v>
      </c>
    </row>
    <row r="248" spans="1:73" x14ac:dyDescent="0.25">
      <c r="A248" s="14" t="s">
        <v>485</v>
      </c>
      <c r="B248" s="60">
        <f>VLOOKUP(A248,Pop!A184:B1128,2,FALSE)</f>
        <v>2254</v>
      </c>
      <c r="C248" s="15" t="s">
        <v>17</v>
      </c>
      <c r="D248" s="16">
        <v>632</v>
      </c>
      <c r="E248" s="16" t="s">
        <v>17</v>
      </c>
      <c r="F248" s="16">
        <v>8.25</v>
      </c>
      <c r="G248" s="16" t="s">
        <v>21</v>
      </c>
      <c r="I248" s="16">
        <v>1000</v>
      </c>
      <c r="J248" s="16">
        <v>10.9</v>
      </c>
      <c r="K248" s="16">
        <v>54.5</v>
      </c>
      <c r="L248" s="16">
        <v>109</v>
      </c>
      <c r="N248" s="16" t="s">
        <v>488</v>
      </c>
      <c r="O248" s="16" t="s">
        <v>17</v>
      </c>
      <c r="P248" s="16">
        <v>8.25</v>
      </c>
      <c r="Q248" s="16" t="s">
        <v>21</v>
      </c>
      <c r="S248" s="16">
        <v>1000</v>
      </c>
      <c r="T248" s="16">
        <v>12.84</v>
      </c>
      <c r="U248" s="16">
        <v>321</v>
      </c>
      <c r="V248" s="16">
        <v>2568</v>
      </c>
      <c r="X248" s="16" t="s">
        <v>19</v>
      </c>
      <c r="AD248" s="17">
        <v>547</v>
      </c>
      <c r="AE248" s="17" t="s">
        <v>488</v>
      </c>
      <c r="AF248" s="17">
        <v>41.84</v>
      </c>
      <c r="AG248" s="17" t="s">
        <v>17</v>
      </c>
      <c r="AH248" s="17">
        <v>2</v>
      </c>
      <c r="AI248" s="17">
        <v>1000</v>
      </c>
      <c r="AJ248" s="17" t="s">
        <v>21</v>
      </c>
      <c r="AL248" s="17">
        <v>8.3000000000000007</v>
      </c>
      <c r="AN248" s="17">
        <v>8.3000000000000007</v>
      </c>
      <c r="AP248" s="17" t="s">
        <v>19</v>
      </c>
      <c r="AU248" s="17">
        <v>220</v>
      </c>
      <c r="AV248" s="17" t="s">
        <v>17</v>
      </c>
      <c r="AW248" s="17">
        <v>2</v>
      </c>
      <c r="AX248" s="17">
        <v>1000</v>
      </c>
      <c r="AY248" s="17" t="s">
        <v>21</v>
      </c>
      <c r="BA248" s="17">
        <v>9.34</v>
      </c>
      <c r="BC248" s="17">
        <v>9.34</v>
      </c>
      <c r="BE248" s="17" t="s">
        <v>19</v>
      </c>
      <c r="BJ248" s="18" t="s">
        <v>20</v>
      </c>
      <c r="BQ248" s="19" t="s">
        <v>20</v>
      </c>
      <c r="BS248" s="19" t="s">
        <v>17</v>
      </c>
      <c r="BT248" s="54">
        <v>3</v>
      </c>
    </row>
    <row r="249" spans="1:73" x14ac:dyDescent="0.25">
      <c r="A249" s="14" t="s">
        <v>2228</v>
      </c>
      <c r="B249" s="60">
        <f>VLOOKUP(A249,Pop!A115:B1059,2,FALSE)</f>
        <v>2282</v>
      </c>
      <c r="C249" s="15" t="s">
        <v>17</v>
      </c>
      <c r="D249" s="16">
        <v>860</v>
      </c>
      <c r="E249" s="16" t="s">
        <v>17</v>
      </c>
      <c r="F249" s="16">
        <v>14.84</v>
      </c>
      <c r="G249" s="16" t="s">
        <v>227</v>
      </c>
      <c r="I249" s="16">
        <v>150</v>
      </c>
      <c r="J249" s="16">
        <v>4.8399999999999999E-2</v>
      </c>
      <c r="M249" s="16" t="s">
        <v>2940</v>
      </c>
      <c r="N249" s="16">
        <v>75</v>
      </c>
      <c r="O249" s="16" t="s">
        <v>17</v>
      </c>
      <c r="P249" s="16">
        <v>14</v>
      </c>
      <c r="Q249" s="16" t="s">
        <v>227</v>
      </c>
      <c r="S249" s="16">
        <v>150</v>
      </c>
      <c r="T249" s="16">
        <v>4.5100000000000001E-2</v>
      </c>
      <c r="W249" s="16" t="s">
        <v>229</v>
      </c>
      <c r="X249" s="16" t="s">
        <v>19</v>
      </c>
      <c r="AC249" s="16" t="s">
        <v>230</v>
      </c>
      <c r="AD249" s="17">
        <v>865</v>
      </c>
      <c r="AE249" s="17">
        <v>70</v>
      </c>
      <c r="AF249" s="17">
        <v>31.98</v>
      </c>
      <c r="AG249" s="17" t="s">
        <v>17</v>
      </c>
      <c r="AH249" s="17">
        <v>13.91</v>
      </c>
      <c r="AI249" s="17">
        <v>150</v>
      </c>
      <c r="AJ249" s="17" t="s">
        <v>227</v>
      </c>
      <c r="AL249" s="17">
        <v>4.5100000000000001E-2</v>
      </c>
      <c r="AO249" s="17" t="s">
        <v>229</v>
      </c>
      <c r="AP249" s="17" t="s">
        <v>19</v>
      </c>
      <c r="AU249" s="17">
        <v>31.1</v>
      </c>
      <c r="AV249" s="17" t="s">
        <v>17</v>
      </c>
      <c r="AW249" s="17">
        <v>13.91</v>
      </c>
      <c r="AX249" s="17">
        <v>150</v>
      </c>
      <c r="AY249" s="17" t="s">
        <v>227</v>
      </c>
      <c r="BA249" s="17">
        <v>4.5100000000000001E-2</v>
      </c>
      <c r="BD249" s="17" t="s">
        <v>229</v>
      </c>
      <c r="BE249" s="17" t="s">
        <v>19</v>
      </c>
      <c r="BJ249" s="18" t="s">
        <v>17</v>
      </c>
      <c r="BK249" s="18">
        <v>3</v>
      </c>
      <c r="BL249" s="18">
        <v>3</v>
      </c>
      <c r="BM249" s="18" t="s">
        <v>38</v>
      </c>
      <c r="BP249" s="18" t="s">
        <v>231</v>
      </c>
      <c r="BQ249" s="19" t="s">
        <v>20</v>
      </c>
      <c r="BS249" s="19" t="s">
        <v>17</v>
      </c>
      <c r="BT249" s="54">
        <v>12.5</v>
      </c>
    </row>
    <row r="250" spans="1:73" x14ac:dyDescent="0.25">
      <c r="A250" s="14" t="s">
        <v>854</v>
      </c>
      <c r="B250" s="60">
        <f>VLOOKUP(A250,Pop!A136:B1080,2,FALSE)</f>
        <v>2324</v>
      </c>
      <c r="C250" s="15" t="s">
        <v>17</v>
      </c>
      <c r="D250" s="16">
        <v>781</v>
      </c>
      <c r="E250" s="16" t="s">
        <v>20</v>
      </c>
      <c r="K250" s="27">
        <v>42.45</v>
      </c>
      <c r="L250" s="27">
        <v>84.9</v>
      </c>
      <c r="N250" s="16">
        <v>116</v>
      </c>
      <c r="O250" s="16" t="s">
        <v>20</v>
      </c>
      <c r="U250" s="27">
        <v>212.25</v>
      </c>
      <c r="V250" s="27">
        <v>1698</v>
      </c>
      <c r="X250" s="16" t="s">
        <v>175</v>
      </c>
      <c r="Y250" s="27">
        <v>8.49</v>
      </c>
      <c r="AB250" s="16" t="s">
        <v>857</v>
      </c>
      <c r="AD250" s="17">
        <v>631</v>
      </c>
      <c r="AE250" s="17">
        <v>95</v>
      </c>
      <c r="AF250" s="31">
        <v>2865</v>
      </c>
      <c r="AG250" s="17" t="s">
        <v>20</v>
      </c>
      <c r="AM250" s="28">
        <v>1</v>
      </c>
      <c r="AN250" s="22">
        <v>8.49</v>
      </c>
      <c r="AP250" s="17" t="s">
        <v>175</v>
      </c>
      <c r="AQ250" s="17" t="s">
        <v>858</v>
      </c>
      <c r="AT250" s="17" t="s">
        <v>859</v>
      </c>
      <c r="AU250" s="17" t="s">
        <v>860</v>
      </c>
      <c r="AV250" s="17" t="s">
        <v>20</v>
      </c>
      <c r="BB250" s="28">
        <v>1</v>
      </c>
      <c r="BC250" s="22">
        <v>8.49</v>
      </c>
      <c r="BE250" s="17" t="s">
        <v>175</v>
      </c>
      <c r="BF250" s="22">
        <v>8.49</v>
      </c>
      <c r="BI250" s="17" t="s">
        <v>859</v>
      </c>
      <c r="BJ250" s="18" t="s">
        <v>20</v>
      </c>
      <c r="BQ250" s="19" t="s">
        <v>17</v>
      </c>
      <c r="BR250" s="23">
        <v>22.5</v>
      </c>
      <c r="BS250" s="19" t="s">
        <v>20</v>
      </c>
    </row>
    <row r="251" spans="1:73" x14ac:dyDescent="0.25">
      <c r="A251" s="14" t="s">
        <v>2240</v>
      </c>
      <c r="B251" s="60">
        <f>VLOOKUP(A251,Pop!A126:B1070,2,FALSE)</f>
        <v>2363</v>
      </c>
      <c r="C251" s="15" t="s">
        <v>17</v>
      </c>
      <c r="D251" s="16">
        <v>884</v>
      </c>
      <c r="E251" s="16" t="s">
        <v>20</v>
      </c>
      <c r="M251" s="16" t="s">
        <v>1189</v>
      </c>
      <c r="N251" s="16">
        <v>277</v>
      </c>
      <c r="O251" s="16" t="s">
        <v>20</v>
      </c>
      <c r="W251" s="16" t="s">
        <v>1189</v>
      </c>
      <c r="X251" s="16" t="s">
        <v>59</v>
      </c>
      <c r="Z251" s="24">
        <v>447000</v>
      </c>
      <c r="AC251" s="16" t="s">
        <v>1190</v>
      </c>
      <c r="AD251" s="17">
        <v>884</v>
      </c>
      <c r="AE251" s="17">
        <v>227</v>
      </c>
      <c r="AF251" s="17" t="s">
        <v>1191</v>
      </c>
      <c r="AG251" s="17" t="s">
        <v>20</v>
      </c>
      <c r="AO251" s="17" t="s">
        <v>1192</v>
      </c>
      <c r="AP251" s="17" t="s">
        <v>197</v>
      </c>
      <c r="AS251" s="25">
        <v>2177000</v>
      </c>
      <c r="AU251" s="17" t="s">
        <v>1193</v>
      </c>
      <c r="AV251" s="17" t="s">
        <v>20</v>
      </c>
      <c r="BE251" s="17" t="s">
        <v>59</v>
      </c>
      <c r="BG251" s="25">
        <v>2177000</v>
      </c>
      <c r="BJ251" s="18" t="s">
        <v>17</v>
      </c>
      <c r="BK251" s="18">
        <v>3</v>
      </c>
      <c r="BL251" s="18">
        <v>3</v>
      </c>
      <c r="BM251" s="18" t="s">
        <v>38</v>
      </c>
      <c r="BO251" s="18" t="s">
        <v>514</v>
      </c>
      <c r="BP251" s="18" t="s">
        <v>1194</v>
      </c>
      <c r="BQ251" s="19" t="s">
        <v>20</v>
      </c>
      <c r="BS251" s="19" t="s">
        <v>17</v>
      </c>
      <c r="BT251" s="54">
        <v>6</v>
      </c>
    </row>
    <row r="252" spans="1:73" x14ac:dyDescent="0.25">
      <c r="A252" s="14" t="s">
        <v>2229</v>
      </c>
      <c r="B252" s="60">
        <f>VLOOKUP(A252,Pop!A123:B1067,2,FALSE)</f>
        <v>2520</v>
      </c>
      <c r="C252" s="15" t="s">
        <v>17</v>
      </c>
      <c r="D252" s="16">
        <v>1100</v>
      </c>
      <c r="E252" s="16" t="s">
        <v>20</v>
      </c>
      <c r="K252" s="16">
        <v>31</v>
      </c>
      <c r="L252" s="16">
        <v>52</v>
      </c>
      <c r="N252" s="16">
        <v>50</v>
      </c>
      <c r="O252" s="16" t="s">
        <v>20</v>
      </c>
      <c r="U252" s="16">
        <v>112</v>
      </c>
      <c r="V252" s="16">
        <v>821</v>
      </c>
      <c r="X252" s="16" t="s">
        <v>19</v>
      </c>
      <c r="Y252" s="16" t="s">
        <v>2944</v>
      </c>
      <c r="AC252" s="16" t="s">
        <v>295</v>
      </c>
      <c r="AD252" s="17">
        <v>1100</v>
      </c>
      <c r="AE252" s="17">
        <v>50</v>
      </c>
      <c r="AF252" s="17">
        <v>40</v>
      </c>
      <c r="AG252" s="17" t="s">
        <v>20</v>
      </c>
      <c r="AN252" s="17">
        <v>22</v>
      </c>
      <c r="AP252" s="17" t="s">
        <v>19</v>
      </c>
      <c r="AQ252" s="17" t="s">
        <v>296</v>
      </c>
      <c r="AU252" s="17">
        <v>25</v>
      </c>
      <c r="AV252" s="17" t="s">
        <v>20</v>
      </c>
      <c r="BC252" s="17">
        <v>22</v>
      </c>
      <c r="BE252" s="17" t="s">
        <v>19</v>
      </c>
      <c r="BF252" s="17" t="s">
        <v>297</v>
      </c>
      <c r="BJ252" s="18" t="s">
        <v>20</v>
      </c>
      <c r="BQ252" s="19" t="s">
        <v>20</v>
      </c>
      <c r="BS252" s="19" t="s">
        <v>20</v>
      </c>
    </row>
    <row r="253" spans="1:73" x14ac:dyDescent="0.25">
      <c r="A253" s="14" t="s">
        <v>49</v>
      </c>
      <c r="B253" s="60">
        <f>VLOOKUP(A253,Pop!A169:B1113,2,FALSE)</f>
        <v>2528</v>
      </c>
      <c r="C253" s="15" t="s">
        <v>17</v>
      </c>
      <c r="D253" s="16">
        <v>1076</v>
      </c>
      <c r="E253" s="16" t="s">
        <v>17</v>
      </c>
      <c r="F253" s="16">
        <v>22</v>
      </c>
      <c r="G253" s="16" t="s">
        <v>21</v>
      </c>
      <c r="I253" s="16">
        <v>1000</v>
      </c>
      <c r="J253" s="16" t="s">
        <v>52</v>
      </c>
      <c r="K253" s="16">
        <v>41.4</v>
      </c>
      <c r="L253" s="16">
        <v>70.5</v>
      </c>
      <c r="M253" s="16" t="s">
        <v>53</v>
      </c>
      <c r="N253" s="16">
        <v>0</v>
      </c>
      <c r="O253" s="16" t="s">
        <v>20</v>
      </c>
      <c r="AD253" s="17">
        <v>1076</v>
      </c>
      <c r="AF253" s="17">
        <v>21.5</v>
      </c>
      <c r="AG253" s="17" t="s">
        <v>17</v>
      </c>
      <c r="AH253" s="17">
        <v>8.5</v>
      </c>
      <c r="AI253" s="17">
        <v>1000</v>
      </c>
      <c r="AJ253" s="17" t="s">
        <v>21</v>
      </c>
      <c r="AL253" s="17">
        <v>3.25</v>
      </c>
      <c r="AN253" s="17">
        <v>3.25</v>
      </c>
      <c r="AV253" s="17" t="s">
        <v>20</v>
      </c>
      <c r="BJ253" s="18" t="s">
        <v>17</v>
      </c>
      <c r="BK253" s="18">
        <v>1.5</v>
      </c>
      <c r="BM253" s="18" t="s">
        <v>38</v>
      </c>
      <c r="BP253" s="18" t="s">
        <v>54</v>
      </c>
      <c r="BQ253" s="19" t="s">
        <v>20</v>
      </c>
      <c r="BS253" s="19" t="s">
        <v>20</v>
      </c>
    </row>
    <row r="254" spans="1:73" x14ac:dyDescent="0.25">
      <c r="A254" s="14" t="s">
        <v>298</v>
      </c>
      <c r="B254" s="60">
        <f>VLOOKUP(A254,Pop!A160:B1104,2,FALSE)</f>
        <v>2543</v>
      </c>
      <c r="C254" s="15" t="s">
        <v>17</v>
      </c>
      <c r="D254" s="16">
        <v>1035</v>
      </c>
      <c r="E254" s="16" t="s">
        <v>17</v>
      </c>
      <c r="F254" s="16">
        <v>13.75</v>
      </c>
      <c r="G254" s="16" t="s">
        <v>21</v>
      </c>
      <c r="I254" s="16">
        <v>1000</v>
      </c>
      <c r="J254" s="16">
        <v>5.57</v>
      </c>
      <c r="K254" s="16">
        <v>36.03</v>
      </c>
      <c r="L254" s="16">
        <v>63.88</v>
      </c>
      <c r="N254" s="16">
        <v>88</v>
      </c>
      <c r="O254" s="16" t="s">
        <v>17</v>
      </c>
      <c r="P254" s="16">
        <v>13.75</v>
      </c>
      <c r="Q254" s="16" t="s">
        <v>21</v>
      </c>
      <c r="S254" s="16">
        <v>1000</v>
      </c>
      <c r="T254" s="16">
        <v>5.57</v>
      </c>
      <c r="U254" s="16">
        <v>147.43</v>
      </c>
      <c r="V254" s="16">
        <v>1122.18</v>
      </c>
      <c r="X254" s="16" t="s">
        <v>19</v>
      </c>
      <c r="AC254" s="16" t="s">
        <v>301</v>
      </c>
      <c r="AD254" s="17">
        <v>1016</v>
      </c>
      <c r="AE254" s="17">
        <v>88</v>
      </c>
      <c r="AF254" s="17">
        <v>23.99</v>
      </c>
      <c r="AG254" s="17" t="s">
        <v>17</v>
      </c>
      <c r="AH254" s="17">
        <v>12.81</v>
      </c>
      <c r="AI254" s="17">
        <v>1000</v>
      </c>
      <c r="AJ254" s="17" t="s">
        <v>21</v>
      </c>
      <c r="AL254" s="17">
        <v>4.41</v>
      </c>
      <c r="AN254" s="17" t="s">
        <v>302</v>
      </c>
      <c r="AP254" s="17" t="s">
        <v>19</v>
      </c>
      <c r="AU254" s="17">
        <v>68.64</v>
      </c>
      <c r="AV254" s="17" t="s">
        <v>17</v>
      </c>
      <c r="AW254" s="17">
        <v>12.81</v>
      </c>
      <c r="AX254" s="17">
        <v>1000</v>
      </c>
      <c r="AY254" s="17" t="s">
        <v>21</v>
      </c>
      <c r="BA254" s="17">
        <v>4.41</v>
      </c>
      <c r="BC254" s="17" t="s">
        <v>303</v>
      </c>
      <c r="BE254" s="17" t="s">
        <v>19</v>
      </c>
      <c r="BJ254" s="18" t="s">
        <v>17</v>
      </c>
      <c r="BK254" s="18">
        <v>3</v>
      </c>
      <c r="BL254" s="18">
        <v>3</v>
      </c>
      <c r="BM254" s="18" t="s">
        <v>23</v>
      </c>
      <c r="BN254" s="18" t="s">
        <v>304</v>
      </c>
      <c r="BP254" s="18" t="s">
        <v>305</v>
      </c>
      <c r="BQ254" s="19" t="s">
        <v>20</v>
      </c>
      <c r="BS254" s="19" t="s">
        <v>20</v>
      </c>
      <c r="BU254" s="57" t="s">
        <v>306</v>
      </c>
    </row>
    <row r="255" spans="1:73" x14ac:dyDescent="0.25">
      <c r="A255" s="14" t="s">
        <v>265</v>
      </c>
      <c r="B255" s="60">
        <f>VLOOKUP(A255,Pop!A108:B1052,2,FALSE)</f>
        <v>2546</v>
      </c>
      <c r="C255" s="15" t="s">
        <v>17</v>
      </c>
      <c r="D255" s="16">
        <v>996</v>
      </c>
      <c r="E255" s="16" t="s">
        <v>17</v>
      </c>
      <c r="F255" s="27">
        <v>10.8</v>
      </c>
      <c r="G255" s="16" t="s">
        <v>227</v>
      </c>
      <c r="I255" s="16">
        <v>0</v>
      </c>
      <c r="J255" s="16" t="s">
        <v>268</v>
      </c>
      <c r="K255" s="16" t="s">
        <v>269</v>
      </c>
      <c r="L255" s="16" t="s">
        <v>270</v>
      </c>
      <c r="N255" s="16">
        <v>152</v>
      </c>
      <c r="O255" s="16" t="s">
        <v>17</v>
      </c>
      <c r="P255" s="16">
        <v>10.8</v>
      </c>
      <c r="Q255" s="16" t="s">
        <v>227</v>
      </c>
      <c r="S255" s="16">
        <v>0</v>
      </c>
      <c r="T255" s="16">
        <v>1.89</v>
      </c>
      <c r="U255" s="16" t="s">
        <v>271</v>
      </c>
      <c r="V255" s="16" t="s">
        <v>272</v>
      </c>
      <c r="X255" s="16" t="s">
        <v>19</v>
      </c>
      <c r="AD255" s="17">
        <v>996</v>
      </c>
      <c r="AE255" s="17">
        <v>116</v>
      </c>
      <c r="AF255" s="17" t="s">
        <v>273</v>
      </c>
      <c r="AG255" s="17" t="s">
        <v>17</v>
      </c>
      <c r="AH255" s="22">
        <v>15.4</v>
      </c>
      <c r="AI255" s="17">
        <v>0</v>
      </c>
      <c r="AJ255" s="17" t="s">
        <v>227</v>
      </c>
      <c r="AL255" s="22">
        <v>0.76</v>
      </c>
      <c r="AO255" s="17" t="s">
        <v>274</v>
      </c>
      <c r="AP255" s="17" t="s">
        <v>19</v>
      </c>
      <c r="AU255" s="17" t="s">
        <v>275</v>
      </c>
      <c r="AV255" s="17" t="s">
        <v>17</v>
      </c>
      <c r="AW255" s="22">
        <v>15.4</v>
      </c>
      <c r="AX255" s="17">
        <v>0</v>
      </c>
      <c r="AY255" s="17" t="s">
        <v>227</v>
      </c>
      <c r="BA255" s="22">
        <v>0.76</v>
      </c>
      <c r="BD255" s="17" t="s">
        <v>276</v>
      </c>
      <c r="BE255" s="17" t="s">
        <v>19</v>
      </c>
      <c r="BJ255" s="18" t="s">
        <v>20</v>
      </c>
      <c r="BQ255" s="19" t="s">
        <v>17</v>
      </c>
      <c r="BR255" s="23">
        <v>13.76</v>
      </c>
      <c r="BS255" s="19" t="s">
        <v>20</v>
      </c>
      <c r="BU255" s="57" t="s">
        <v>277</v>
      </c>
    </row>
    <row r="256" spans="1:73" ht="60" x14ac:dyDescent="0.25">
      <c r="A256" s="14" t="s">
        <v>799</v>
      </c>
      <c r="B256" s="60">
        <v>2549</v>
      </c>
      <c r="C256" s="15" t="s">
        <v>17</v>
      </c>
      <c r="D256" s="16">
        <v>974</v>
      </c>
      <c r="E256" s="16" t="s">
        <v>17</v>
      </c>
      <c r="F256" s="16">
        <v>11.25</v>
      </c>
      <c r="G256" s="16" t="s">
        <v>21</v>
      </c>
      <c r="I256" s="16">
        <v>0</v>
      </c>
      <c r="J256" s="16" t="s">
        <v>802</v>
      </c>
      <c r="K256" s="16">
        <v>25.25</v>
      </c>
      <c r="L256" s="16">
        <v>39.25</v>
      </c>
      <c r="N256" s="16">
        <v>184</v>
      </c>
      <c r="O256" s="16" t="s">
        <v>17</v>
      </c>
      <c r="P256" s="16">
        <v>11.25</v>
      </c>
      <c r="Q256" s="16" t="s">
        <v>21</v>
      </c>
      <c r="S256" s="16">
        <v>0</v>
      </c>
      <c r="T256" s="16" t="s">
        <v>802</v>
      </c>
      <c r="U256" s="16">
        <v>81.25</v>
      </c>
      <c r="V256" s="16">
        <v>571.25</v>
      </c>
      <c r="X256" s="16" t="s">
        <v>19</v>
      </c>
      <c r="AC256" s="30" t="s">
        <v>803</v>
      </c>
      <c r="AD256" s="17">
        <v>927</v>
      </c>
      <c r="AE256" s="17">
        <v>170</v>
      </c>
      <c r="AF256" s="22">
        <v>20.9</v>
      </c>
      <c r="AG256" s="17" t="s">
        <v>17</v>
      </c>
      <c r="AH256" s="17">
        <v>12</v>
      </c>
      <c r="AI256" s="17">
        <v>0</v>
      </c>
      <c r="AJ256" s="17" t="s">
        <v>21</v>
      </c>
      <c r="AL256" s="17" t="s">
        <v>588</v>
      </c>
      <c r="AN256" s="17" t="s">
        <v>804</v>
      </c>
      <c r="AP256" s="17" t="s">
        <v>19</v>
      </c>
      <c r="AU256" s="17">
        <v>36.32</v>
      </c>
      <c r="AV256" s="17" t="s">
        <v>17</v>
      </c>
      <c r="AW256" s="17">
        <v>12</v>
      </c>
      <c r="AX256" s="17">
        <v>0</v>
      </c>
      <c r="AY256" s="17" t="s">
        <v>21</v>
      </c>
      <c r="BA256" s="17" t="s">
        <v>588</v>
      </c>
      <c r="BC256" s="17" t="s">
        <v>805</v>
      </c>
      <c r="BE256" s="17" t="s">
        <v>19</v>
      </c>
      <c r="BJ256" s="18" t="s">
        <v>20</v>
      </c>
      <c r="BQ256" s="19" t="s">
        <v>17</v>
      </c>
      <c r="BR256" s="19">
        <v>12.5</v>
      </c>
      <c r="BS256" s="19" t="s">
        <v>17</v>
      </c>
      <c r="BT256" s="54">
        <v>5.5</v>
      </c>
    </row>
    <row r="257" spans="1:73" x14ac:dyDescent="0.25">
      <c r="A257" s="14" t="s">
        <v>1731</v>
      </c>
      <c r="B257" s="60">
        <f>VLOOKUP(A257,Pop!A102:B1046,2,FALSE)</f>
        <v>2706</v>
      </c>
      <c r="C257" s="15" t="s">
        <v>17</v>
      </c>
      <c r="D257" s="16">
        <v>1200</v>
      </c>
      <c r="E257" s="16" t="s">
        <v>17</v>
      </c>
      <c r="F257" s="16">
        <v>12.22</v>
      </c>
      <c r="G257" s="16" t="s">
        <v>227</v>
      </c>
      <c r="I257" s="16">
        <v>167</v>
      </c>
      <c r="J257" s="16">
        <v>4.87</v>
      </c>
      <c r="M257" s="16" t="s">
        <v>1734</v>
      </c>
      <c r="N257" s="16">
        <v>150</v>
      </c>
      <c r="O257" s="16" t="s">
        <v>20</v>
      </c>
      <c r="W257" s="16" t="s">
        <v>1735</v>
      </c>
      <c r="X257" s="16" t="s">
        <v>19</v>
      </c>
      <c r="AD257" s="17">
        <v>1050</v>
      </c>
      <c r="AE257" s="17">
        <v>150</v>
      </c>
      <c r="AF257" s="17" t="s">
        <v>1736</v>
      </c>
      <c r="AG257" s="17" t="s">
        <v>17</v>
      </c>
      <c r="AH257" s="22">
        <v>22.09</v>
      </c>
      <c r="AI257" s="17">
        <v>167</v>
      </c>
      <c r="AJ257" s="17" t="s">
        <v>227</v>
      </c>
      <c r="AL257" s="17" t="s">
        <v>1737</v>
      </c>
      <c r="AO257" s="17" t="s">
        <v>1738</v>
      </c>
      <c r="AP257" s="17" t="s">
        <v>147</v>
      </c>
      <c r="AU257" s="22">
        <v>25</v>
      </c>
      <c r="AV257" s="17" t="s">
        <v>17</v>
      </c>
      <c r="AW257" s="17" t="s">
        <v>287</v>
      </c>
      <c r="AX257" s="17" t="s">
        <v>287</v>
      </c>
      <c r="AY257" s="17" t="s">
        <v>227</v>
      </c>
      <c r="BA257" s="17" t="s">
        <v>287</v>
      </c>
      <c r="BJ257" s="18" t="s">
        <v>17</v>
      </c>
      <c r="BK257" s="18">
        <v>1050</v>
      </c>
      <c r="BL257" s="18">
        <v>150</v>
      </c>
      <c r="BM257" s="18" t="s">
        <v>38</v>
      </c>
      <c r="BO257" s="18" t="s">
        <v>1739</v>
      </c>
      <c r="BP257" s="18" t="s">
        <v>1740</v>
      </c>
      <c r="BQ257" s="19" t="s">
        <v>17</v>
      </c>
      <c r="BR257" s="19" t="s">
        <v>1741</v>
      </c>
      <c r="BS257" s="19" t="s">
        <v>17</v>
      </c>
      <c r="BT257" s="53">
        <v>2.1</v>
      </c>
    </row>
    <row r="258" spans="1:73" x14ac:dyDescent="0.25">
      <c r="A258" s="14" t="s">
        <v>2233</v>
      </c>
      <c r="B258" s="60">
        <f>VLOOKUP(A258,Pop!A297:B1241,2,FALSE)</f>
        <v>2802</v>
      </c>
      <c r="C258" s="15" t="s">
        <v>17</v>
      </c>
      <c r="D258" s="16">
        <v>1207</v>
      </c>
      <c r="E258" s="16" t="s">
        <v>17</v>
      </c>
      <c r="F258" s="16">
        <v>13.55</v>
      </c>
      <c r="G258" s="16" t="s">
        <v>21</v>
      </c>
      <c r="I258" s="16">
        <v>1000</v>
      </c>
      <c r="J258" s="16">
        <v>4.2300000000000004</v>
      </c>
      <c r="K258" s="16">
        <v>30.47</v>
      </c>
      <c r="L258" s="16">
        <v>51.62</v>
      </c>
      <c r="N258" s="16">
        <v>172</v>
      </c>
      <c r="O258" s="16" t="s">
        <v>17</v>
      </c>
      <c r="P258" s="16">
        <v>13.55</v>
      </c>
      <c r="Q258" s="16" t="s">
        <v>21</v>
      </c>
      <c r="S258" s="16">
        <v>1000</v>
      </c>
      <c r="T258" s="16">
        <v>4.2300000000000004</v>
      </c>
      <c r="U258" s="16">
        <v>115.07</v>
      </c>
      <c r="V258" s="16">
        <v>855.32</v>
      </c>
      <c r="X258" s="16" t="s">
        <v>19</v>
      </c>
      <c r="AC258" s="16" t="s">
        <v>652</v>
      </c>
      <c r="AD258" s="17">
        <v>1201</v>
      </c>
      <c r="AE258" s="17">
        <v>164</v>
      </c>
      <c r="AF258" s="17">
        <v>36.47</v>
      </c>
      <c r="AG258" s="17" t="s">
        <v>17</v>
      </c>
      <c r="AH258" s="17">
        <v>19.71</v>
      </c>
      <c r="AI258" s="17">
        <v>2000</v>
      </c>
      <c r="AJ258" s="17" t="s">
        <v>21</v>
      </c>
      <c r="AL258" s="17" t="s">
        <v>653</v>
      </c>
      <c r="AP258" s="17" t="s">
        <v>19</v>
      </c>
      <c r="AU258" s="17">
        <v>213.3</v>
      </c>
      <c r="AV258" s="17" t="s">
        <v>17</v>
      </c>
      <c r="AW258" s="17">
        <v>19.71</v>
      </c>
      <c r="AX258" s="17">
        <v>2000</v>
      </c>
      <c r="AY258" s="17" t="s">
        <v>21</v>
      </c>
      <c r="BA258" s="17" t="s">
        <v>653</v>
      </c>
      <c r="BE258" s="17" t="s">
        <v>19</v>
      </c>
      <c r="BF258" s="17" t="s">
        <v>466</v>
      </c>
      <c r="BJ258" s="18" t="s">
        <v>20</v>
      </c>
      <c r="BQ258" s="19" t="s">
        <v>17</v>
      </c>
      <c r="BR258" s="19">
        <v>17.5</v>
      </c>
      <c r="BS258" s="19" t="s">
        <v>20</v>
      </c>
    </row>
    <row r="259" spans="1:73" x14ac:dyDescent="0.25">
      <c r="A259" s="14" t="s">
        <v>726</v>
      </c>
      <c r="B259" s="60">
        <f>VLOOKUP(A259,Pop!A183:B1127,2,FALSE)</f>
        <v>2838</v>
      </c>
      <c r="C259" s="15" t="s">
        <v>17</v>
      </c>
      <c r="D259" s="16">
        <v>1071</v>
      </c>
      <c r="E259" s="16" t="s">
        <v>17</v>
      </c>
      <c r="F259" s="16">
        <v>12</v>
      </c>
      <c r="G259" s="16" t="s">
        <v>21</v>
      </c>
      <c r="I259" s="16">
        <v>1</v>
      </c>
      <c r="J259" s="16">
        <v>4.8499999999999996</v>
      </c>
      <c r="K259" s="16">
        <v>31.4</v>
      </c>
      <c r="L259" s="16">
        <v>55.65</v>
      </c>
      <c r="N259" s="16">
        <v>142</v>
      </c>
      <c r="O259" s="16" t="s">
        <v>17</v>
      </c>
      <c r="P259" s="16">
        <v>12</v>
      </c>
      <c r="Q259" s="16" t="s">
        <v>21</v>
      </c>
      <c r="S259" s="16">
        <v>1</v>
      </c>
      <c r="T259" s="16">
        <v>4.8499999999999996</v>
      </c>
      <c r="U259" s="16">
        <v>128.4</v>
      </c>
      <c r="V259" s="16">
        <v>977.15</v>
      </c>
      <c r="X259" s="16" t="s">
        <v>19</v>
      </c>
      <c r="AC259" s="16" t="s">
        <v>728</v>
      </c>
      <c r="AD259" s="17">
        <v>1071</v>
      </c>
      <c r="AE259" s="17">
        <v>142</v>
      </c>
      <c r="AF259" s="17">
        <v>9.6</v>
      </c>
      <c r="AG259" s="17" t="s">
        <v>17</v>
      </c>
      <c r="AH259" s="17">
        <v>9.6</v>
      </c>
      <c r="AJ259" s="17" t="s">
        <v>38</v>
      </c>
      <c r="AK259" s="17" t="s">
        <v>729</v>
      </c>
      <c r="AM259" s="28">
        <v>0.8</v>
      </c>
      <c r="AN259" s="17">
        <v>9.6</v>
      </c>
      <c r="AP259" s="17" t="s">
        <v>19</v>
      </c>
      <c r="AU259" s="17">
        <v>117.89</v>
      </c>
      <c r="AV259" s="17" t="s">
        <v>20</v>
      </c>
      <c r="BD259" s="17" t="s">
        <v>730</v>
      </c>
      <c r="BE259" s="17" t="s">
        <v>19</v>
      </c>
      <c r="BJ259" s="18" t="s">
        <v>20</v>
      </c>
      <c r="BQ259" s="19" t="s">
        <v>20</v>
      </c>
      <c r="BS259" s="19" t="s">
        <v>20</v>
      </c>
    </row>
    <row r="260" spans="1:73" x14ac:dyDescent="0.25">
      <c r="A260" s="14" t="s">
        <v>820</v>
      </c>
      <c r="B260" s="60">
        <f>VLOOKUP(A260,Pop!A291:B1235,2,FALSE)</f>
        <v>2968</v>
      </c>
      <c r="C260" s="15" t="s">
        <v>17</v>
      </c>
      <c r="D260" s="16">
        <v>1172</v>
      </c>
      <c r="E260" s="16" t="s">
        <v>17</v>
      </c>
      <c r="F260" s="27">
        <v>21.25</v>
      </c>
      <c r="G260" s="16" t="s">
        <v>21</v>
      </c>
      <c r="I260" s="24">
        <v>3000</v>
      </c>
      <c r="J260" s="16" t="s">
        <v>823</v>
      </c>
      <c r="K260" s="16">
        <v>36.049999999999997</v>
      </c>
      <c r="L260" s="16">
        <v>73.05</v>
      </c>
      <c r="N260" s="16">
        <v>206</v>
      </c>
      <c r="O260" s="16" t="s">
        <v>17</v>
      </c>
      <c r="P260" s="27">
        <v>21.25</v>
      </c>
      <c r="Q260" s="16" t="s">
        <v>21</v>
      </c>
      <c r="S260" s="24">
        <v>3000</v>
      </c>
      <c r="T260" s="16" t="s">
        <v>824</v>
      </c>
      <c r="U260" s="27">
        <v>184.05</v>
      </c>
      <c r="V260" s="27">
        <v>1479.05</v>
      </c>
      <c r="X260" s="16" t="s">
        <v>59</v>
      </c>
      <c r="Z260" s="34">
        <v>230000</v>
      </c>
      <c r="AD260" s="25">
        <v>1031</v>
      </c>
      <c r="AE260" s="17">
        <v>199</v>
      </c>
      <c r="AF260" s="22">
        <v>45</v>
      </c>
      <c r="AG260" s="17" t="s">
        <v>17</v>
      </c>
      <c r="AH260" s="22">
        <v>8.6</v>
      </c>
      <c r="AI260" s="17">
        <v>1</v>
      </c>
      <c r="AJ260" s="17" t="s">
        <v>21</v>
      </c>
      <c r="AL260" s="17" t="s">
        <v>825</v>
      </c>
      <c r="AM260" s="28">
        <v>1</v>
      </c>
      <c r="AP260" s="17" t="s">
        <v>59</v>
      </c>
      <c r="AR260" s="17" t="s">
        <v>826</v>
      </c>
      <c r="AU260" s="31">
        <v>225</v>
      </c>
      <c r="AV260" s="17" t="s">
        <v>17</v>
      </c>
      <c r="AW260" s="22">
        <v>8.6</v>
      </c>
      <c r="AX260" s="17">
        <v>1</v>
      </c>
      <c r="AY260" s="17" t="s">
        <v>21</v>
      </c>
      <c r="BA260" s="17" t="s">
        <v>827</v>
      </c>
      <c r="BB260" s="28">
        <v>1</v>
      </c>
      <c r="BC260" s="17" t="s">
        <v>828</v>
      </c>
      <c r="BE260" s="17" t="s">
        <v>59</v>
      </c>
      <c r="BG260" s="17" t="s">
        <v>829</v>
      </c>
      <c r="BJ260" s="18" t="s">
        <v>20</v>
      </c>
      <c r="BQ260" s="19" t="s">
        <v>20</v>
      </c>
      <c r="BS260" s="19" t="s">
        <v>17</v>
      </c>
      <c r="BT260" s="53">
        <v>3.75</v>
      </c>
    </row>
    <row r="261" spans="1:73" x14ac:dyDescent="0.25">
      <c r="A261" s="14" t="s">
        <v>232</v>
      </c>
      <c r="B261" s="60">
        <f>VLOOKUP(A261,Pop!A209:B1153,2,FALSE)</f>
        <v>2998</v>
      </c>
      <c r="C261" s="15" t="s">
        <v>17</v>
      </c>
      <c r="D261" s="16">
        <v>1139</v>
      </c>
      <c r="E261" s="16" t="s">
        <v>17</v>
      </c>
      <c r="F261" s="16">
        <v>14.5</v>
      </c>
      <c r="G261" s="16" t="s">
        <v>21</v>
      </c>
      <c r="I261" s="16">
        <v>2000</v>
      </c>
      <c r="J261" s="16">
        <v>7.25</v>
      </c>
      <c r="K261" s="16">
        <v>36.25</v>
      </c>
      <c r="L261" s="16">
        <v>72.5</v>
      </c>
      <c r="N261" s="16">
        <v>127</v>
      </c>
      <c r="O261" s="16" t="s">
        <v>17</v>
      </c>
      <c r="P261" s="16">
        <v>14.5</v>
      </c>
      <c r="Q261" s="16" t="s">
        <v>21</v>
      </c>
      <c r="S261" s="16">
        <v>2000</v>
      </c>
      <c r="T261" s="16">
        <v>7.25</v>
      </c>
      <c r="U261" s="16">
        <v>150.5</v>
      </c>
      <c r="V261" s="16" t="s">
        <v>95</v>
      </c>
      <c r="X261" s="16" t="s">
        <v>175</v>
      </c>
      <c r="AB261" s="16" t="s">
        <v>235</v>
      </c>
      <c r="AC261" s="16" t="s">
        <v>95</v>
      </c>
      <c r="AD261" s="17">
        <v>1132</v>
      </c>
      <c r="AE261" s="17">
        <v>134</v>
      </c>
      <c r="AF261" s="17">
        <v>23.77</v>
      </c>
      <c r="AG261" s="17" t="s">
        <v>17</v>
      </c>
      <c r="AH261" s="17">
        <v>10.45</v>
      </c>
      <c r="AI261" s="17">
        <v>2000</v>
      </c>
      <c r="AJ261" s="17" t="s">
        <v>21</v>
      </c>
      <c r="AL261" s="17">
        <v>4.4400000000000004</v>
      </c>
      <c r="AN261" s="17">
        <v>5.23</v>
      </c>
      <c r="AP261" s="17" t="s">
        <v>19</v>
      </c>
      <c r="AU261" s="17">
        <v>12000</v>
      </c>
      <c r="AV261" s="17" t="s">
        <v>17</v>
      </c>
      <c r="AW261" s="17">
        <v>10.45</v>
      </c>
      <c r="AX261" s="17">
        <v>2000</v>
      </c>
      <c r="AY261" s="17" t="s">
        <v>21</v>
      </c>
      <c r="BA261" s="17">
        <v>4.4400000000000004</v>
      </c>
      <c r="BC261" s="17">
        <v>10.45</v>
      </c>
      <c r="BE261" s="17" t="s">
        <v>19</v>
      </c>
      <c r="BJ261" s="18" t="s">
        <v>20</v>
      </c>
      <c r="BQ261" s="19" t="s">
        <v>20</v>
      </c>
      <c r="BS261" s="19" t="s">
        <v>20</v>
      </c>
    </row>
    <row r="262" spans="1:73" ht="45" x14ac:dyDescent="0.25">
      <c r="A262" s="14" t="s">
        <v>211</v>
      </c>
      <c r="B262" s="60">
        <f>VLOOKUP(A262,Pop!A296:B1240,2,FALSE)</f>
        <v>3068</v>
      </c>
      <c r="C262" s="15" t="s">
        <v>17</v>
      </c>
      <c r="D262" s="16">
        <v>3068</v>
      </c>
      <c r="E262" s="16" t="s">
        <v>17</v>
      </c>
      <c r="F262" s="16">
        <v>15.9</v>
      </c>
      <c r="G262" s="16" t="s">
        <v>21</v>
      </c>
      <c r="I262" s="16">
        <v>2500</v>
      </c>
      <c r="K262" s="16">
        <v>19.63</v>
      </c>
      <c r="L262" s="16">
        <v>44.8</v>
      </c>
      <c r="M262" s="16" t="s">
        <v>214</v>
      </c>
      <c r="N262" s="16">
        <v>290</v>
      </c>
      <c r="O262" s="16" t="s">
        <v>17</v>
      </c>
      <c r="P262" s="16">
        <v>15.9</v>
      </c>
      <c r="Q262" s="16" t="s">
        <v>21</v>
      </c>
      <c r="S262" s="16">
        <v>2500</v>
      </c>
      <c r="U262" s="16">
        <v>96.65</v>
      </c>
      <c r="V262" s="16">
        <v>770.4</v>
      </c>
      <c r="W262" s="16" t="s">
        <v>215</v>
      </c>
      <c r="X262" s="16" t="s">
        <v>19</v>
      </c>
      <c r="AC262" s="16" t="s">
        <v>216</v>
      </c>
      <c r="AD262" s="17">
        <v>2212</v>
      </c>
      <c r="AE262" s="17">
        <v>262</v>
      </c>
      <c r="AF262" s="17">
        <v>17.920000000000002</v>
      </c>
      <c r="AG262" s="17" t="s">
        <v>20</v>
      </c>
      <c r="AN262" s="17">
        <v>4.4800000000000004</v>
      </c>
      <c r="AP262" s="17" t="s">
        <v>19</v>
      </c>
      <c r="AU262" s="17">
        <v>13.44</v>
      </c>
      <c r="AV262" s="17" t="s">
        <v>20</v>
      </c>
      <c r="BC262" s="17">
        <v>4.4800000000000004</v>
      </c>
      <c r="BE262" s="17" t="s">
        <v>19</v>
      </c>
      <c r="BJ262" s="18" t="s">
        <v>20</v>
      </c>
      <c r="BQ262" s="19" t="s">
        <v>20</v>
      </c>
      <c r="BS262" s="19" t="s">
        <v>17</v>
      </c>
      <c r="BT262" s="54">
        <v>15.54</v>
      </c>
      <c r="BU262" s="57" t="s">
        <v>217</v>
      </c>
    </row>
    <row r="263" spans="1:73" x14ac:dyDescent="0.25">
      <c r="A263" s="14" t="s">
        <v>327</v>
      </c>
      <c r="B263" s="60">
        <f>VLOOKUP(A263,Pop!A92:B1036,2,FALSE)</f>
        <v>3129</v>
      </c>
      <c r="C263" s="15" t="s">
        <v>17</v>
      </c>
      <c r="D263" s="16">
        <v>1173</v>
      </c>
      <c r="E263" s="16" t="s">
        <v>17</v>
      </c>
      <c r="F263" s="16">
        <v>6.6</v>
      </c>
      <c r="G263" s="16" t="s">
        <v>21</v>
      </c>
      <c r="I263" s="16">
        <v>1000</v>
      </c>
      <c r="J263" s="16">
        <v>3.35</v>
      </c>
      <c r="K263" s="16">
        <v>20</v>
      </c>
      <c r="L263" s="16">
        <v>36.75</v>
      </c>
      <c r="N263" s="16">
        <v>145</v>
      </c>
      <c r="O263" s="16" t="s">
        <v>17</v>
      </c>
      <c r="P263" s="16">
        <v>6.6</v>
      </c>
      <c r="Q263" s="16" t="s">
        <v>21</v>
      </c>
      <c r="S263" s="16">
        <v>1000</v>
      </c>
      <c r="T263" s="16">
        <v>3.35</v>
      </c>
      <c r="U263" s="16">
        <v>87</v>
      </c>
      <c r="V263" s="16">
        <v>673.25</v>
      </c>
      <c r="X263" s="16" t="s">
        <v>19</v>
      </c>
      <c r="AD263" s="17">
        <v>1172</v>
      </c>
      <c r="AE263" s="17">
        <v>142</v>
      </c>
      <c r="AF263" s="17">
        <v>30.7</v>
      </c>
      <c r="AG263" s="17" t="s">
        <v>17</v>
      </c>
      <c r="AH263" s="17">
        <v>12.3</v>
      </c>
      <c r="AI263" s="17">
        <v>1000</v>
      </c>
      <c r="AJ263" s="17" t="s">
        <v>21</v>
      </c>
      <c r="AL263" s="17">
        <v>4.5999999999999996</v>
      </c>
      <c r="AO263" s="17" t="s">
        <v>330</v>
      </c>
      <c r="AP263" s="17" t="s">
        <v>59</v>
      </c>
      <c r="AU263" s="17">
        <v>53.7</v>
      </c>
      <c r="AV263" s="17" t="s">
        <v>17</v>
      </c>
      <c r="AW263" s="17">
        <v>12.3</v>
      </c>
      <c r="AX263" s="17">
        <v>1000</v>
      </c>
      <c r="AY263" s="17" t="s">
        <v>21</v>
      </c>
      <c r="BA263" s="17">
        <v>4.5999999999999996</v>
      </c>
      <c r="BD263" s="17" t="s">
        <v>331</v>
      </c>
      <c r="BE263" s="17" t="s">
        <v>59</v>
      </c>
      <c r="BJ263" s="18" t="s">
        <v>17</v>
      </c>
      <c r="BK263" s="18">
        <v>5.26</v>
      </c>
      <c r="BL263" s="18">
        <v>5.26</v>
      </c>
      <c r="BM263" s="18" t="s">
        <v>38</v>
      </c>
      <c r="BP263" s="18" t="s">
        <v>332</v>
      </c>
      <c r="BQ263" s="19" t="s">
        <v>20</v>
      </c>
      <c r="BS263" s="19" t="s">
        <v>17</v>
      </c>
      <c r="BT263" s="54">
        <v>2.2000000000000002</v>
      </c>
    </row>
    <row r="264" spans="1:73" x14ac:dyDescent="0.25">
      <c r="A264" s="14" t="s">
        <v>2040</v>
      </c>
      <c r="B264" s="60">
        <f>VLOOKUP(A264,Pop!A273:B1217,2,FALSE)</f>
        <v>3221</v>
      </c>
      <c r="C264" s="15" t="s">
        <v>17</v>
      </c>
      <c r="D264" s="16">
        <v>1260</v>
      </c>
      <c r="E264" s="16" t="s">
        <v>17</v>
      </c>
      <c r="F264" s="16" t="s">
        <v>2043</v>
      </c>
      <c r="G264" s="16" t="s">
        <v>38</v>
      </c>
      <c r="H264" s="16" t="s">
        <v>2044</v>
      </c>
      <c r="I264" s="16">
        <v>0</v>
      </c>
      <c r="J264" s="16" t="s">
        <v>2045</v>
      </c>
      <c r="M264" s="16" t="s">
        <v>2046</v>
      </c>
      <c r="N264" s="16">
        <v>262</v>
      </c>
      <c r="O264" s="16" t="s">
        <v>17</v>
      </c>
      <c r="P264" s="16" t="s">
        <v>2043</v>
      </c>
      <c r="Q264" s="16" t="s">
        <v>38</v>
      </c>
      <c r="R264" s="16" t="s">
        <v>2044</v>
      </c>
      <c r="S264" s="16">
        <v>0</v>
      </c>
      <c r="T264" s="16" t="s">
        <v>2045</v>
      </c>
      <c r="W264" s="16" t="s">
        <v>2047</v>
      </c>
      <c r="X264" s="16" t="s">
        <v>210</v>
      </c>
      <c r="AA264" s="16" t="s">
        <v>2048</v>
      </c>
      <c r="AD264" s="17">
        <v>1243</v>
      </c>
      <c r="AE264" s="17">
        <v>230</v>
      </c>
      <c r="AF264" s="17">
        <v>17.18</v>
      </c>
      <c r="AG264" s="17" t="s">
        <v>17</v>
      </c>
      <c r="AH264" s="17" t="s">
        <v>2043</v>
      </c>
      <c r="AI264" s="17">
        <v>0</v>
      </c>
      <c r="AJ264" s="17" t="s">
        <v>38</v>
      </c>
      <c r="AK264" s="17" t="s">
        <v>2044</v>
      </c>
      <c r="AM264" s="17" t="s">
        <v>2049</v>
      </c>
      <c r="AP264" s="17" t="s">
        <v>210</v>
      </c>
      <c r="AS264" s="17" t="s">
        <v>2050</v>
      </c>
      <c r="AU264" s="22">
        <v>37.4</v>
      </c>
      <c r="AV264" s="17" t="s">
        <v>17</v>
      </c>
      <c r="AW264" s="17" t="s">
        <v>2051</v>
      </c>
      <c r="AX264" s="17">
        <v>0</v>
      </c>
      <c r="AY264" s="17" t="s">
        <v>38</v>
      </c>
      <c r="AZ264" s="17" t="s">
        <v>2044</v>
      </c>
      <c r="BB264" s="17" t="s">
        <v>2052</v>
      </c>
      <c r="BE264" s="17" t="s">
        <v>210</v>
      </c>
      <c r="BH264" s="17" t="s">
        <v>2053</v>
      </c>
      <c r="BJ264" s="18" t="s">
        <v>17</v>
      </c>
      <c r="BK264" s="18" t="s">
        <v>2054</v>
      </c>
      <c r="BL264" s="18" t="s">
        <v>2054</v>
      </c>
      <c r="BM264" s="18" t="s">
        <v>38</v>
      </c>
      <c r="BO264" s="18" t="s">
        <v>2054</v>
      </c>
      <c r="BQ264" s="19" t="s">
        <v>17</v>
      </c>
      <c r="BR264" s="19" t="s">
        <v>2055</v>
      </c>
      <c r="BS264" s="19" t="s">
        <v>20</v>
      </c>
    </row>
    <row r="265" spans="1:73" x14ac:dyDescent="0.25">
      <c r="A265" s="14" t="s">
        <v>2030</v>
      </c>
      <c r="B265" s="60">
        <f>VLOOKUP(A265,Pop!A118:B1062,2,FALSE)</f>
        <v>3317</v>
      </c>
      <c r="C265" s="15" t="s">
        <v>17</v>
      </c>
      <c r="D265" s="16">
        <v>1544</v>
      </c>
      <c r="E265" s="16" t="s">
        <v>17</v>
      </c>
      <c r="F265" s="16">
        <v>17.149999999999999</v>
      </c>
      <c r="G265" s="16" t="s">
        <v>21</v>
      </c>
      <c r="I265" s="16">
        <v>999</v>
      </c>
      <c r="J265" s="16">
        <v>4.45</v>
      </c>
      <c r="K265" s="16">
        <v>39.4</v>
      </c>
      <c r="L265" s="16">
        <v>61.65</v>
      </c>
      <c r="N265" s="16">
        <v>84</v>
      </c>
      <c r="O265" s="16" t="s">
        <v>17</v>
      </c>
      <c r="P265" s="16">
        <v>17.149999999999999</v>
      </c>
      <c r="Q265" s="16" t="s">
        <v>21</v>
      </c>
      <c r="S265" s="16">
        <v>999</v>
      </c>
      <c r="T265" s="16">
        <v>4.45</v>
      </c>
      <c r="U265" s="16">
        <v>128.4</v>
      </c>
      <c r="V265" s="16">
        <v>907.15</v>
      </c>
      <c r="X265" s="16" t="s">
        <v>22</v>
      </c>
      <c r="AC265" s="16" t="s">
        <v>2033</v>
      </c>
      <c r="AD265" s="17">
        <v>1513</v>
      </c>
      <c r="AE265" s="17">
        <v>84</v>
      </c>
      <c r="AF265" s="22">
        <v>49.7</v>
      </c>
      <c r="AG265" s="17" t="s">
        <v>17</v>
      </c>
      <c r="AH265" s="17">
        <v>23</v>
      </c>
      <c r="AI265" s="17">
        <v>999</v>
      </c>
      <c r="AJ265" s="17" t="s">
        <v>21</v>
      </c>
      <c r="AL265" s="17">
        <v>4.45</v>
      </c>
      <c r="AM265" s="17" t="s">
        <v>2034</v>
      </c>
      <c r="AN265" s="17">
        <v>4.45</v>
      </c>
      <c r="AP265" s="17" t="s">
        <v>22</v>
      </c>
      <c r="AU265" s="17">
        <v>75</v>
      </c>
      <c r="AV265" s="17" t="s">
        <v>17</v>
      </c>
      <c r="AW265" s="17">
        <v>23</v>
      </c>
      <c r="AX265" s="17">
        <v>999</v>
      </c>
      <c r="AY265" s="17" t="s">
        <v>21</v>
      </c>
      <c r="BA265" s="17">
        <v>4.45</v>
      </c>
      <c r="BB265" s="17" t="s">
        <v>2034</v>
      </c>
      <c r="BC265" s="22">
        <v>4.45</v>
      </c>
      <c r="BE265" s="17" t="s">
        <v>22</v>
      </c>
      <c r="BJ265" s="18" t="s">
        <v>20</v>
      </c>
      <c r="BQ265" s="19" t="s">
        <v>20</v>
      </c>
      <c r="BS265" s="19" t="s">
        <v>20</v>
      </c>
    </row>
    <row r="266" spans="1:73" x14ac:dyDescent="0.25">
      <c r="A266" s="14" t="s">
        <v>629</v>
      </c>
      <c r="B266" s="60">
        <f>VLOOKUP(A266,Pop!A239:B1183,2,FALSE)</f>
        <v>3354</v>
      </c>
      <c r="C266" s="15" t="s">
        <v>17</v>
      </c>
      <c r="D266" s="16">
        <v>1600</v>
      </c>
      <c r="E266" s="16" t="s">
        <v>17</v>
      </c>
      <c r="F266" s="16">
        <v>16.2</v>
      </c>
      <c r="G266" s="16" t="s">
        <v>21</v>
      </c>
      <c r="I266" s="24">
        <v>1000</v>
      </c>
      <c r="J266" s="16">
        <v>2.4500000000000002</v>
      </c>
      <c r="K266" s="16">
        <v>26</v>
      </c>
      <c r="L266" s="16">
        <v>38.25</v>
      </c>
      <c r="N266" s="16">
        <v>350</v>
      </c>
      <c r="O266" s="16" t="s">
        <v>17</v>
      </c>
      <c r="P266" s="16">
        <v>16.2</v>
      </c>
      <c r="Q266" s="16" t="s">
        <v>21</v>
      </c>
      <c r="S266" s="24">
        <v>1000</v>
      </c>
      <c r="T266" s="16">
        <v>2.4500000000000002</v>
      </c>
      <c r="U266" s="16">
        <v>75</v>
      </c>
      <c r="V266" s="16">
        <v>503.75</v>
      </c>
      <c r="X266" s="16" t="s">
        <v>19</v>
      </c>
      <c r="AD266" s="17">
        <v>1600</v>
      </c>
      <c r="AE266" s="17">
        <v>350</v>
      </c>
      <c r="AF266" s="17">
        <v>27</v>
      </c>
      <c r="AG266" s="17" t="s">
        <v>17</v>
      </c>
      <c r="AH266" s="17">
        <v>27</v>
      </c>
      <c r="AI266" s="17" t="s">
        <v>632</v>
      </c>
      <c r="AJ266" s="17" t="s">
        <v>21</v>
      </c>
      <c r="AL266" s="17" t="s">
        <v>633</v>
      </c>
      <c r="AM266" s="17">
        <v>27</v>
      </c>
      <c r="AN266" s="17">
        <v>27</v>
      </c>
      <c r="AP266" s="17" t="s">
        <v>19</v>
      </c>
      <c r="AU266" s="17">
        <v>27</v>
      </c>
      <c r="AV266" s="17" t="s">
        <v>17</v>
      </c>
      <c r="AW266" s="17">
        <v>27</v>
      </c>
      <c r="AX266" s="25">
        <v>1000</v>
      </c>
      <c r="AY266" s="17" t="s">
        <v>21</v>
      </c>
      <c r="BA266" s="17">
        <v>0.75</v>
      </c>
      <c r="BC266" s="17">
        <v>0.72</v>
      </c>
      <c r="BE266" s="17" t="s">
        <v>19</v>
      </c>
      <c r="BJ266" s="18" t="s">
        <v>47</v>
      </c>
      <c r="BQ266" s="19" t="s">
        <v>17</v>
      </c>
      <c r="BR266" s="19">
        <v>15</v>
      </c>
      <c r="BS266" s="19" t="s">
        <v>20</v>
      </c>
    </row>
    <row r="267" spans="1:73" x14ac:dyDescent="0.25">
      <c r="A267" s="14" t="s">
        <v>922</v>
      </c>
      <c r="B267" s="60">
        <f>VLOOKUP(A267,Pop!A224:B1168,2,FALSE)</f>
        <v>3418</v>
      </c>
      <c r="C267" s="15" t="s">
        <v>17</v>
      </c>
      <c r="D267" s="16">
        <v>1868</v>
      </c>
      <c r="E267" s="16" t="s">
        <v>17</v>
      </c>
      <c r="F267" s="16">
        <v>12.51</v>
      </c>
      <c r="G267" s="16" t="s">
        <v>21</v>
      </c>
      <c r="I267" s="16">
        <v>1000</v>
      </c>
      <c r="J267" s="16">
        <v>5</v>
      </c>
      <c r="K267" s="16">
        <v>32.51</v>
      </c>
      <c r="L267" s="16">
        <v>57.51</v>
      </c>
      <c r="N267" s="16">
        <v>79</v>
      </c>
      <c r="O267" s="16" t="s">
        <v>17</v>
      </c>
      <c r="P267" s="16">
        <v>12.51</v>
      </c>
      <c r="Q267" s="16" t="s">
        <v>21</v>
      </c>
      <c r="S267" s="16">
        <v>1000</v>
      </c>
      <c r="T267" s="16">
        <v>5</v>
      </c>
      <c r="U267" s="16">
        <v>132.51</v>
      </c>
      <c r="V267" s="16">
        <v>1007.51</v>
      </c>
      <c r="X267" s="16" t="s">
        <v>19</v>
      </c>
      <c r="AD267" s="17">
        <v>1736</v>
      </c>
      <c r="AE267" s="17">
        <v>75</v>
      </c>
      <c r="AF267" s="17">
        <v>45.13</v>
      </c>
      <c r="AG267" s="17" t="s">
        <v>17</v>
      </c>
      <c r="AH267" s="17">
        <v>15.63</v>
      </c>
      <c r="AI267" s="17">
        <v>0</v>
      </c>
      <c r="AJ267" s="17" t="s">
        <v>21</v>
      </c>
      <c r="AL267" s="17">
        <v>5.9</v>
      </c>
      <c r="AN267" s="17">
        <v>5.9</v>
      </c>
      <c r="AP267" s="17" t="s">
        <v>19</v>
      </c>
      <c r="AU267" s="17">
        <v>79.63</v>
      </c>
      <c r="AV267" s="17" t="s">
        <v>20</v>
      </c>
      <c r="BC267" s="17">
        <v>5.9</v>
      </c>
      <c r="BE267" s="17" t="s">
        <v>19</v>
      </c>
      <c r="BJ267" s="18" t="s">
        <v>20</v>
      </c>
      <c r="BQ267" s="19" t="s">
        <v>20</v>
      </c>
      <c r="BS267" s="19" t="s">
        <v>20</v>
      </c>
    </row>
    <row r="268" spans="1:73" x14ac:dyDescent="0.25">
      <c r="A268" s="14" t="s">
        <v>748</v>
      </c>
      <c r="B268" s="60">
        <f>VLOOKUP(A268,Pop!A263:B1207,2,FALSE)</f>
        <v>3431</v>
      </c>
      <c r="C268" s="15" t="s">
        <v>17</v>
      </c>
      <c r="D268" s="16">
        <v>2402</v>
      </c>
      <c r="E268" s="16" t="s">
        <v>17</v>
      </c>
      <c r="F268" s="16">
        <v>18.079999999999998</v>
      </c>
      <c r="G268" s="16" t="s">
        <v>227</v>
      </c>
      <c r="I268" s="16">
        <v>0</v>
      </c>
      <c r="J268" s="16">
        <v>2.7</v>
      </c>
      <c r="M268" s="16" t="s">
        <v>751</v>
      </c>
      <c r="N268" s="16">
        <v>280</v>
      </c>
      <c r="O268" s="16" t="s">
        <v>17</v>
      </c>
      <c r="P268" s="16">
        <v>18.079999999999998</v>
      </c>
      <c r="Q268" s="16" t="s">
        <v>227</v>
      </c>
      <c r="S268" s="16">
        <v>0</v>
      </c>
      <c r="T268" s="16">
        <v>2.7</v>
      </c>
      <c r="W268" s="16" t="s">
        <v>752</v>
      </c>
      <c r="X268" s="16" t="s">
        <v>19</v>
      </c>
      <c r="AD268" s="17">
        <v>1190</v>
      </c>
      <c r="AE268" s="17">
        <v>140</v>
      </c>
      <c r="AF268" s="17">
        <v>21.74</v>
      </c>
      <c r="AG268" s="17" t="s">
        <v>17</v>
      </c>
      <c r="AH268" s="17">
        <v>10.61</v>
      </c>
      <c r="AI268" s="17">
        <v>0</v>
      </c>
      <c r="AJ268" s="17" t="s">
        <v>227</v>
      </c>
      <c r="AL268" s="17">
        <v>1.59</v>
      </c>
      <c r="AO268" s="17" t="s">
        <v>753</v>
      </c>
      <c r="AP268" s="17" t="s">
        <v>42</v>
      </c>
      <c r="AT268" s="17" t="s">
        <v>754</v>
      </c>
      <c r="AU268" s="17" t="s">
        <v>755</v>
      </c>
      <c r="AV268" s="17" t="s">
        <v>17</v>
      </c>
      <c r="AW268" s="17">
        <v>10.61</v>
      </c>
      <c r="AX268" s="17">
        <v>0</v>
      </c>
      <c r="AY268" s="17" t="s">
        <v>227</v>
      </c>
      <c r="BA268" s="17">
        <v>1.59</v>
      </c>
      <c r="BD268" s="17" t="s">
        <v>756</v>
      </c>
      <c r="BE268" s="17" t="s">
        <v>42</v>
      </c>
      <c r="BI268" s="17" t="s">
        <v>756</v>
      </c>
      <c r="BJ268" s="18" t="s">
        <v>17</v>
      </c>
      <c r="BK268" s="18">
        <v>2</v>
      </c>
      <c r="BL268" s="18">
        <v>3</v>
      </c>
      <c r="BM268" s="18" t="s">
        <v>38</v>
      </c>
      <c r="BP268" s="18" t="s">
        <v>757</v>
      </c>
      <c r="BQ268" s="19" t="s">
        <v>20</v>
      </c>
      <c r="BS268" s="19" t="s">
        <v>20</v>
      </c>
    </row>
    <row r="269" spans="1:73" x14ac:dyDescent="0.25">
      <c r="A269" s="14" t="s">
        <v>421</v>
      </c>
      <c r="B269" s="60">
        <f>VLOOKUP(A269,Pop!A197:B1141,2,FALSE)</f>
        <v>3571</v>
      </c>
      <c r="C269" s="15" t="s">
        <v>17</v>
      </c>
      <c r="D269" s="16">
        <v>1366</v>
      </c>
      <c r="E269" s="16" t="s">
        <v>17</v>
      </c>
      <c r="F269" s="16">
        <v>5</v>
      </c>
      <c r="G269" s="16" t="s">
        <v>21</v>
      </c>
      <c r="I269" s="16">
        <v>2380</v>
      </c>
      <c r="J269" s="16" t="s">
        <v>424</v>
      </c>
      <c r="K269" s="16">
        <v>10.5</v>
      </c>
      <c r="L269" s="16">
        <v>21</v>
      </c>
      <c r="N269" s="16">
        <v>214</v>
      </c>
      <c r="O269" s="16" t="s">
        <v>17</v>
      </c>
      <c r="P269" s="16">
        <v>5</v>
      </c>
      <c r="Q269" s="16" t="s">
        <v>21</v>
      </c>
      <c r="S269" s="16">
        <v>2380</v>
      </c>
      <c r="T269" s="16" t="s">
        <v>425</v>
      </c>
      <c r="U269" s="16">
        <v>48.1</v>
      </c>
      <c r="V269" s="16">
        <v>253</v>
      </c>
      <c r="X269" s="16" t="s">
        <v>19</v>
      </c>
      <c r="AD269" s="17">
        <v>1366</v>
      </c>
      <c r="AE269" s="17">
        <v>214</v>
      </c>
      <c r="AF269" s="17">
        <v>16</v>
      </c>
      <c r="AG269" s="17" t="s">
        <v>17</v>
      </c>
      <c r="AH269" s="17">
        <v>6.12</v>
      </c>
      <c r="AI269" s="25">
        <v>2913</v>
      </c>
      <c r="AJ269" s="17" t="s">
        <v>21</v>
      </c>
      <c r="AL269" s="17" t="s">
        <v>426</v>
      </c>
      <c r="AN269" s="22">
        <v>2.101</v>
      </c>
      <c r="AP269" s="17" t="s">
        <v>19</v>
      </c>
      <c r="AU269" s="17">
        <v>16.8</v>
      </c>
      <c r="AV269" s="17" t="s">
        <v>17</v>
      </c>
      <c r="AW269" s="17">
        <v>6.12</v>
      </c>
      <c r="AX269" s="17">
        <v>2913</v>
      </c>
      <c r="AY269" s="17" t="s">
        <v>21</v>
      </c>
      <c r="BA269" s="17" t="s">
        <v>426</v>
      </c>
      <c r="BC269" s="17">
        <v>2.101</v>
      </c>
      <c r="BE269" s="17" t="s">
        <v>19</v>
      </c>
      <c r="BJ269" s="18" t="s">
        <v>20</v>
      </c>
      <c r="BQ269" s="19" t="s">
        <v>20</v>
      </c>
      <c r="BS269" s="19" t="s">
        <v>17</v>
      </c>
      <c r="BT269" s="54">
        <v>5.35</v>
      </c>
    </row>
    <row r="270" spans="1:73" x14ac:dyDescent="0.25">
      <c r="A270" s="14" t="s">
        <v>2223</v>
      </c>
      <c r="B270" s="60">
        <f>VLOOKUP(A270,Pop!A145:B1089,2,FALSE)</f>
        <v>3765</v>
      </c>
      <c r="C270" s="15" t="s">
        <v>17</v>
      </c>
      <c r="E270" s="16" t="s">
        <v>20</v>
      </c>
      <c r="O270" s="16" t="s">
        <v>20</v>
      </c>
      <c r="AD270" s="17">
        <v>1700</v>
      </c>
      <c r="AE270" s="17">
        <v>200</v>
      </c>
      <c r="AF270" s="17">
        <v>38</v>
      </c>
      <c r="AG270" s="17" t="s">
        <v>17</v>
      </c>
      <c r="AH270" s="17">
        <v>19.5</v>
      </c>
      <c r="AI270" s="17">
        <v>500</v>
      </c>
      <c r="AJ270" s="17" t="s">
        <v>21</v>
      </c>
      <c r="AL270" s="17">
        <v>1.8</v>
      </c>
      <c r="AP270" s="17" t="s">
        <v>80</v>
      </c>
      <c r="AU270" s="17">
        <v>38</v>
      </c>
      <c r="AV270" s="17" t="s">
        <v>17</v>
      </c>
      <c r="AW270" s="17">
        <v>21.8</v>
      </c>
      <c r="AX270" s="17">
        <v>500</v>
      </c>
      <c r="AY270" s="17" t="s">
        <v>21</v>
      </c>
      <c r="BA270" s="17">
        <v>1.8</v>
      </c>
      <c r="BE270" s="17" t="s">
        <v>80</v>
      </c>
      <c r="BJ270" s="18" t="s">
        <v>47</v>
      </c>
      <c r="BQ270" s="19" t="s">
        <v>20</v>
      </c>
      <c r="BS270" s="19" t="s">
        <v>20</v>
      </c>
    </row>
    <row r="271" spans="1:73" x14ac:dyDescent="0.25">
      <c r="A271" s="14" t="s">
        <v>155</v>
      </c>
      <c r="B271" s="60">
        <f>VLOOKUP(A271,Pop!A25:B969,2,FALSE)</f>
        <v>3860</v>
      </c>
      <c r="C271" s="15" t="s">
        <v>17</v>
      </c>
      <c r="D271" s="16">
        <v>2173</v>
      </c>
      <c r="E271" s="16" t="s">
        <v>17</v>
      </c>
      <c r="F271" s="16">
        <v>6.1</v>
      </c>
      <c r="G271" s="16" t="s">
        <v>21</v>
      </c>
      <c r="I271" s="16">
        <v>99</v>
      </c>
      <c r="J271" s="16">
        <v>6.1</v>
      </c>
      <c r="K271" s="16">
        <v>36.6</v>
      </c>
      <c r="L271" s="16">
        <v>67.099999999999994</v>
      </c>
      <c r="N271" s="16">
        <v>116</v>
      </c>
      <c r="O271" s="16" t="s">
        <v>17</v>
      </c>
      <c r="P271" s="16">
        <v>6.1</v>
      </c>
      <c r="Q271" s="16" t="s">
        <v>21</v>
      </c>
      <c r="S271" s="16">
        <v>99</v>
      </c>
      <c r="T271" s="16">
        <v>6.1</v>
      </c>
      <c r="U271" s="16">
        <v>158.6</v>
      </c>
      <c r="V271" s="16">
        <v>1226.0999999999999</v>
      </c>
      <c r="X271" s="16" t="s">
        <v>19</v>
      </c>
      <c r="AC271" s="16" t="s">
        <v>158</v>
      </c>
      <c r="AD271" s="17">
        <v>2173</v>
      </c>
      <c r="AE271" s="17">
        <v>116</v>
      </c>
      <c r="AF271" s="17">
        <v>19.670000000000002</v>
      </c>
      <c r="AG271" s="17" t="s">
        <v>17</v>
      </c>
      <c r="AH271" s="17">
        <v>11.67</v>
      </c>
      <c r="AI271" s="17">
        <v>99</v>
      </c>
      <c r="AJ271" s="17" t="s">
        <v>21</v>
      </c>
      <c r="AL271" s="17">
        <v>11.03</v>
      </c>
      <c r="AN271" s="17">
        <v>11.03</v>
      </c>
      <c r="AP271" s="17" t="s">
        <v>19</v>
      </c>
      <c r="AU271" s="17">
        <v>135.44</v>
      </c>
      <c r="AV271" s="17" t="s">
        <v>17</v>
      </c>
      <c r="AW271" s="17">
        <v>11.67</v>
      </c>
      <c r="AX271" s="17">
        <v>99</v>
      </c>
      <c r="AY271" s="17" t="s">
        <v>21</v>
      </c>
      <c r="BA271" s="17">
        <v>11.03</v>
      </c>
      <c r="BC271" s="17">
        <v>11.03</v>
      </c>
      <c r="BE271" s="17" t="s">
        <v>19</v>
      </c>
      <c r="BJ271" s="18" t="s">
        <v>17</v>
      </c>
      <c r="BK271" s="18">
        <v>3.25</v>
      </c>
      <c r="BL271" s="18">
        <v>3.25</v>
      </c>
      <c r="BM271" s="18" t="s">
        <v>23</v>
      </c>
      <c r="BN271" s="18" t="s">
        <v>159</v>
      </c>
      <c r="BP271" s="18" t="s">
        <v>160</v>
      </c>
      <c r="BQ271" s="19" t="s">
        <v>17</v>
      </c>
      <c r="BR271" s="19">
        <v>8.43</v>
      </c>
      <c r="BS271" s="19" t="s">
        <v>17</v>
      </c>
      <c r="BT271" s="54">
        <v>2.7</v>
      </c>
      <c r="BU271" s="57" t="s">
        <v>2949</v>
      </c>
    </row>
    <row r="272" spans="1:73" ht="60" x14ac:dyDescent="0.25">
      <c r="A272" s="14" t="s">
        <v>1777</v>
      </c>
      <c r="B272" s="60">
        <f>VLOOKUP(A272,Pop!A283:B1227,2,FALSE)</f>
        <v>3897</v>
      </c>
      <c r="C272" s="15" t="s">
        <v>17</v>
      </c>
      <c r="D272" s="16">
        <v>1452</v>
      </c>
      <c r="E272" s="16" t="s">
        <v>17</v>
      </c>
      <c r="F272" s="16" t="s">
        <v>1780</v>
      </c>
      <c r="G272" s="16" t="s">
        <v>21</v>
      </c>
      <c r="I272" s="16" t="s">
        <v>1781</v>
      </c>
      <c r="J272" s="30" t="s">
        <v>1782</v>
      </c>
      <c r="M272" s="16" t="s">
        <v>1783</v>
      </c>
      <c r="N272" s="16">
        <v>292</v>
      </c>
      <c r="O272" s="16" t="s">
        <v>17</v>
      </c>
      <c r="P272" s="16" t="s">
        <v>1784</v>
      </c>
      <c r="Q272" s="16" t="s">
        <v>21</v>
      </c>
      <c r="S272" s="16">
        <v>3000</v>
      </c>
      <c r="T272" s="16" t="s">
        <v>1785</v>
      </c>
      <c r="W272" s="16" t="s">
        <v>1786</v>
      </c>
      <c r="X272" s="16" t="s">
        <v>42</v>
      </c>
      <c r="AB272" s="16" t="s">
        <v>1787</v>
      </c>
      <c r="AD272" s="17">
        <v>1451</v>
      </c>
      <c r="AE272" s="17">
        <v>225</v>
      </c>
      <c r="AF272" s="17" t="s">
        <v>1788</v>
      </c>
      <c r="AG272" s="17" t="s">
        <v>17</v>
      </c>
      <c r="AH272" s="17" t="s">
        <v>1789</v>
      </c>
      <c r="AI272" s="17" t="s">
        <v>1790</v>
      </c>
      <c r="AJ272" s="17" t="s">
        <v>21</v>
      </c>
      <c r="AL272" s="17" t="s">
        <v>1791</v>
      </c>
      <c r="AN272" s="17">
        <v>3.39</v>
      </c>
      <c r="AP272" s="17" t="s">
        <v>42</v>
      </c>
      <c r="AT272" s="17" t="s">
        <v>1787</v>
      </c>
      <c r="AU272" s="17" t="s">
        <v>1789</v>
      </c>
      <c r="AV272" s="17" t="s">
        <v>17</v>
      </c>
      <c r="AW272" s="17" t="s">
        <v>1792</v>
      </c>
      <c r="AX272" s="17" t="s">
        <v>1431</v>
      </c>
      <c r="AY272" s="17" t="s">
        <v>21</v>
      </c>
      <c r="BA272" s="17">
        <v>3.39</v>
      </c>
      <c r="BC272" s="17" t="s">
        <v>1793</v>
      </c>
      <c r="BE272" s="17" t="s">
        <v>42</v>
      </c>
      <c r="BI272" s="17" t="s">
        <v>1787</v>
      </c>
      <c r="BJ272" s="18" t="s">
        <v>17</v>
      </c>
      <c r="BK272" s="18">
        <v>2</v>
      </c>
      <c r="BL272" s="18" t="s">
        <v>1794</v>
      </c>
      <c r="BM272" s="18" t="s">
        <v>23</v>
      </c>
      <c r="BN272" s="18" t="s">
        <v>1795</v>
      </c>
      <c r="BQ272" s="19" t="s">
        <v>20</v>
      </c>
      <c r="BS272" s="19" t="s">
        <v>17</v>
      </c>
      <c r="BT272" s="54" t="s">
        <v>1796</v>
      </c>
    </row>
    <row r="273" spans="1:73" x14ac:dyDescent="0.25">
      <c r="A273" s="14" t="s">
        <v>1356</v>
      </c>
      <c r="B273" s="61">
        <v>3904</v>
      </c>
      <c r="C273" s="15" t="s">
        <v>17</v>
      </c>
      <c r="D273" s="16">
        <v>1650</v>
      </c>
      <c r="E273" s="16" t="s">
        <v>17</v>
      </c>
      <c r="F273" s="16">
        <v>10.7</v>
      </c>
      <c r="G273" s="16" t="s">
        <v>21</v>
      </c>
      <c r="I273" s="16">
        <v>999</v>
      </c>
      <c r="J273" s="16" t="s">
        <v>1359</v>
      </c>
      <c r="K273" s="16">
        <v>27.1</v>
      </c>
      <c r="L273" s="16">
        <v>43.5</v>
      </c>
      <c r="N273" s="16">
        <v>105</v>
      </c>
      <c r="O273" s="16" t="s">
        <v>17</v>
      </c>
      <c r="P273" s="16" t="s">
        <v>1360</v>
      </c>
      <c r="Q273" s="16" t="s">
        <v>21</v>
      </c>
      <c r="S273" s="16">
        <v>999</v>
      </c>
      <c r="T273" s="16">
        <v>3.28</v>
      </c>
      <c r="U273" s="16" t="s">
        <v>1361</v>
      </c>
      <c r="V273" s="16" t="s">
        <v>1362</v>
      </c>
      <c r="W273" s="16" t="s">
        <v>1363</v>
      </c>
      <c r="X273" s="16" t="s">
        <v>175</v>
      </c>
      <c r="AB273" s="16" t="s">
        <v>1364</v>
      </c>
      <c r="AD273" s="17">
        <v>1600</v>
      </c>
      <c r="AE273" s="17">
        <v>95</v>
      </c>
      <c r="AG273" s="17" t="s">
        <v>17</v>
      </c>
      <c r="AH273" s="22">
        <v>15.79</v>
      </c>
      <c r="AI273" s="17" t="s">
        <v>1365</v>
      </c>
      <c r="AJ273" s="17" t="s">
        <v>21</v>
      </c>
      <c r="AL273" s="17" t="s">
        <v>1366</v>
      </c>
      <c r="AN273" s="17" t="s">
        <v>1367</v>
      </c>
      <c r="AP273" s="17" t="s">
        <v>175</v>
      </c>
      <c r="AT273" s="17" t="s">
        <v>1368</v>
      </c>
      <c r="AV273" s="17" t="s">
        <v>17</v>
      </c>
      <c r="AW273" s="22">
        <v>15.79</v>
      </c>
      <c r="AX273" s="17" t="s">
        <v>1369</v>
      </c>
      <c r="AY273" s="17" t="s">
        <v>21</v>
      </c>
      <c r="BA273" s="17">
        <v>3.27</v>
      </c>
      <c r="BC273" s="22">
        <v>3.27</v>
      </c>
      <c r="BE273" s="17" t="s">
        <v>175</v>
      </c>
      <c r="BI273" s="17" t="s">
        <v>1370</v>
      </c>
      <c r="BJ273" s="18" t="s">
        <v>20</v>
      </c>
      <c r="BQ273" s="19" t="s">
        <v>17</v>
      </c>
      <c r="BR273" s="19" t="s">
        <v>1371</v>
      </c>
      <c r="BS273" s="19" t="s">
        <v>17</v>
      </c>
      <c r="BT273" s="53">
        <v>2.3199999999999998</v>
      </c>
      <c r="BU273" s="57" t="s">
        <v>1372</v>
      </c>
    </row>
    <row r="274" spans="1:73" x14ac:dyDescent="0.25">
      <c r="A274" s="14" t="s">
        <v>888</v>
      </c>
      <c r="B274" s="60">
        <f>VLOOKUP(A274,Pop!A86:B1030,2,FALSE)</f>
        <v>4151</v>
      </c>
      <c r="C274" s="15" t="s">
        <v>17</v>
      </c>
      <c r="D274" s="16">
        <v>1557</v>
      </c>
      <c r="E274" s="16" t="s">
        <v>17</v>
      </c>
      <c r="F274" s="16">
        <v>14.33</v>
      </c>
      <c r="G274" s="16" t="s">
        <v>21</v>
      </c>
      <c r="I274" s="16">
        <v>0</v>
      </c>
      <c r="J274" s="16">
        <v>2.8999999999999998E-3</v>
      </c>
      <c r="K274" s="16">
        <v>28.33</v>
      </c>
      <c r="L274" s="16">
        <v>43.33</v>
      </c>
      <c r="N274" s="16">
        <v>230</v>
      </c>
      <c r="O274" s="16" t="s">
        <v>17</v>
      </c>
      <c r="P274" s="16">
        <v>14.33</v>
      </c>
      <c r="Q274" s="16" t="s">
        <v>21</v>
      </c>
      <c r="S274" s="16">
        <v>0</v>
      </c>
      <c r="T274" s="16">
        <v>2.8999999999999998E-3</v>
      </c>
      <c r="U274" s="16">
        <v>8.83</v>
      </c>
      <c r="V274" s="16">
        <v>594.33000000000004</v>
      </c>
      <c r="X274" s="16" t="s">
        <v>147</v>
      </c>
      <c r="AA274" s="16" t="s">
        <v>891</v>
      </c>
      <c r="AD274" s="17">
        <v>1499</v>
      </c>
      <c r="AE274" s="17">
        <v>198</v>
      </c>
      <c r="AF274" s="17">
        <v>35.409999999999997</v>
      </c>
      <c r="AG274" s="17" t="s">
        <v>17</v>
      </c>
      <c r="AH274" s="17">
        <v>10.5</v>
      </c>
      <c r="AI274" s="17">
        <v>0</v>
      </c>
      <c r="AJ274" s="17" t="s">
        <v>21</v>
      </c>
      <c r="AL274" s="17">
        <v>6.9199999999999999E-3</v>
      </c>
      <c r="AN274" s="17">
        <v>17.420000000000002</v>
      </c>
      <c r="AP274" s="17" t="s">
        <v>147</v>
      </c>
      <c r="AS274" s="17" t="s">
        <v>891</v>
      </c>
      <c r="AU274" s="17">
        <v>50.06</v>
      </c>
      <c r="AV274" s="17" t="s">
        <v>17</v>
      </c>
      <c r="AW274" s="17">
        <v>10.5</v>
      </c>
      <c r="AX274" s="17">
        <v>0</v>
      </c>
      <c r="AY274" s="17" t="s">
        <v>21</v>
      </c>
      <c r="BA274" s="17">
        <v>6.9199999999999999E-3</v>
      </c>
      <c r="BC274" s="17">
        <v>17.420000000000002</v>
      </c>
      <c r="BE274" s="17" t="s">
        <v>147</v>
      </c>
      <c r="BH274" s="17" t="s">
        <v>891</v>
      </c>
      <c r="BJ274" s="18" t="s">
        <v>17</v>
      </c>
      <c r="BK274" s="18">
        <v>5</v>
      </c>
      <c r="BL274" s="18">
        <v>8.3000000000000007</v>
      </c>
      <c r="BM274" s="18" t="s">
        <v>38</v>
      </c>
      <c r="BP274" s="18" t="s">
        <v>892</v>
      </c>
      <c r="BQ274" s="19" t="s">
        <v>20</v>
      </c>
      <c r="BS274" s="19" t="s">
        <v>17</v>
      </c>
      <c r="BT274" s="54">
        <v>3</v>
      </c>
    </row>
    <row r="275" spans="1:73" x14ac:dyDescent="0.25">
      <c r="A275" s="14" t="s">
        <v>2227</v>
      </c>
      <c r="B275" s="60">
        <f>VLOOKUP(A275,Pop!A246:B1190,2,FALSE)</f>
        <v>4227</v>
      </c>
      <c r="C275" s="15" t="s">
        <v>17</v>
      </c>
      <c r="D275" s="16">
        <v>1601</v>
      </c>
      <c r="E275" s="16" t="s">
        <v>17</v>
      </c>
      <c r="F275" s="16">
        <v>15</v>
      </c>
      <c r="G275" s="16" t="s">
        <v>21</v>
      </c>
      <c r="I275" s="16">
        <v>0</v>
      </c>
      <c r="J275" s="16">
        <v>4.78</v>
      </c>
      <c r="K275" s="16">
        <v>38.9</v>
      </c>
      <c r="L275" s="16">
        <v>62.8</v>
      </c>
      <c r="N275" s="16">
        <v>112</v>
      </c>
      <c r="O275" s="16" t="s">
        <v>17</v>
      </c>
      <c r="P275" s="16">
        <v>15</v>
      </c>
      <c r="Q275" s="16" t="s">
        <v>21</v>
      </c>
      <c r="S275" s="16">
        <v>0</v>
      </c>
      <c r="T275" s="16">
        <v>4.78</v>
      </c>
      <c r="U275" s="16">
        <v>134.5</v>
      </c>
      <c r="V275" s="16">
        <v>971</v>
      </c>
      <c r="X275" s="16" t="s">
        <v>19</v>
      </c>
      <c r="AD275" s="17">
        <v>1588</v>
      </c>
      <c r="AE275" s="17">
        <v>93</v>
      </c>
      <c r="AG275" s="17" t="s">
        <v>17</v>
      </c>
      <c r="AH275" s="17">
        <v>7.5</v>
      </c>
      <c r="AI275" s="17">
        <v>0</v>
      </c>
      <c r="AJ275" s="17" t="s">
        <v>21</v>
      </c>
      <c r="AL275" s="17">
        <v>7.75</v>
      </c>
      <c r="AN275" s="17">
        <v>15.25</v>
      </c>
      <c r="AP275" s="17" t="s">
        <v>19</v>
      </c>
      <c r="AV275" s="17" t="s">
        <v>17</v>
      </c>
      <c r="AW275" s="17">
        <v>7.5</v>
      </c>
      <c r="AX275" s="17">
        <v>0</v>
      </c>
      <c r="AY275" s="17" t="s">
        <v>21</v>
      </c>
      <c r="BA275" s="17">
        <v>7.75</v>
      </c>
      <c r="BC275" s="17">
        <v>15.25</v>
      </c>
      <c r="BE275" s="17" t="s">
        <v>19</v>
      </c>
      <c r="BJ275" s="18" t="s">
        <v>17</v>
      </c>
      <c r="BK275" s="18">
        <v>1740</v>
      </c>
      <c r="BL275" s="18">
        <v>99</v>
      </c>
      <c r="BM275" s="18" t="s">
        <v>23</v>
      </c>
      <c r="BN275" s="18" t="s">
        <v>182</v>
      </c>
      <c r="BP275" s="18" t="s">
        <v>183</v>
      </c>
      <c r="BQ275" s="19" t="s">
        <v>20</v>
      </c>
      <c r="BS275" s="19" t="s">
        <v>20</v>
      </c>
    </row>
    <row r="276" spans="1:73" ht="30" x14ac:dyDescent="0.25">
      <c r="A276" s="14" t="s">
        <v>2071</v>
      </c>
      <c r="B276" s="60">
        <f>VLOOKUP(A276,Pop!A190:B1134,2,FALSE)</f>
        <v>4506</v>
      </c>
      <c r="C276" s="15" t="s">
        <v>17</v>
      </c>
      <c r="D276" s="16">
        <v>1275</v>
      </c>
      <c r="E276" s="16" t="s">
        <v>17</v>
      </c>
      <c r="F276" s="16">
        <v>11.83</v>
      </c>
      <c r="G276" s="16" t="s">
        <v>227</v>
      </c>
      <c r="I276" s="16">
        <v>220</v>
      </c>
      <c r="J276" s="16">
        <v>0.06</v>
      </c>
      <c r="M276" s="16" t="s">
        <v>2074</v>
      </c>
      <c r="N276" s="16">
        <v>100</v>
      </c>
      <c r="O276" s="16" t="s">
        <v>17</v>
      </c>
      <c r="P276" s="16">
        <v>11.83</v>
      </c>
      <c r="Q276" s="16" t="s">
        <v>227</v>
      </c>
      <c r="S276" s="16">
        <v>220</v>
      </c>
      <c r="T276" s="16">
        <v>6.0000000000000001E-3</v>
      </c>
      <c r="W276" s="16" t="s">
        <v>2075</v>
      </c>
      <c r="X276" s="16" t="s">
        <v>42</v>
      </c>
      <c r="AB276" s="16" t="s">
        <v>2076</v>
      </c>
      <c r="AC276" s="16" t="s">
        <v>2077</v>
      </c>
      <c r="AD276" s="17">
        <v>1275</v>
      </c>
      <c r="AE276" s="17">
        <v>100</v>
      </c>
      <c r="AF276" s="17">
        <v>16.850000000000001</v>
      </c>
      <c r="AG276" s="17" t="s">
        <v>17</v>
      </c>
      <c r="AH276" s="17">
        <v>9.2799999999999994</v>
      </c>
      <c r="AI276" s="17">
        <v>220</v>
      </c>
      <c r="AJ276" s="17" t="s">
        <v>227</v>
      </c>
      <c r="AL276" s="17">
        <v>5.0000000000000001E-3</v>
      </c>
      <c r="AO276" s="17" t="s">
        <v>2078</v>
      </c>
      <c r="AP276" s="17" t="s">
        <v>19</v>
      </c>
      <c r="AU276" s="17">
        <v>42.11</v>
      </c>
      <c r="AV276" s="17" t="s">
        <v>17</v>
      </c>
      <c r="AW276" s="17">
        <v>9.2799999999999994</v>
      </c>
      <c r="AX276" s="17">
        <v>220</v>
      </c>
      <c r="AY276" s="17" t="s">
        <v>227</v>
      </c>
      <c r="BA276" s="17">
        <v>0.05</v>
      </c>
      <c r="BD276" s="17" t="s">
        <v>2079</v>
      </c>
      <c r="BE276" s="17" t="s">
        <v>19</v>
      </c>
      <c r="BJ276" s="18" t="s">
        <v>17</v>
      </c>
      <c r="BK276" s="18">
        <v>3</v>
      </c>
      <c r="BL276" s="18">
        <v>6</v>
      </c>
      <c r="BM276" s="18" t="s">
        <v>23</v>
      </c>
      <c r="BN276" s="18" t="s">
        <v>2080</v>
      </c>
      <c r="BP276" s="18" t="s">
        <v>2081</v>
      </c>
      <c r="BQ276" s="19" t="s">
        <v>20</v>
      </c>
      <c r="BS276" s="19" t="s">
        <v>20</v>
      </c>
      <c r="BU276" s="57" t="s">
        <v>2082</v>
      </c>
    </row>
    <row r="277" spans="1:73" x14ac:dyDescent="0.25">
      <c r="A277" s="14" t="s">
        <v>2173</v>
      </c>
      <c r="B277" s="60">
        <f>VLOOKUP(A277,Pop!A116:B1060,2,FALSE)</f>
        <v>4690</v>
      </c>
      <c r="C277" s="15" t="s">
        <v>17</v>
      </c>
      <c r="D277" s="16">
        <v>1750</v>
      </c>
      <c r="E277" s="16" t="s">
        <v>17</v>
      </c>
      <c r="F277" s="16">
        <v>0</v>
      </c>
      <c r="G277" s="16" t="s">
        <v>21</v>
      </c>
      <c r="I277" s="16">
        <v>0</v>
      </c>
      <c r="J277" s="16" t="s">
        <v>670</v>
      </c>
      <c r="K277" s="16">
        <v>41.45</v>
      </c>
      <c r="L277" s="16">
        <v>75.25</v>
      </c>
      <c r="M277" s="16" t="s">
        <v>466</v>
      </c>
      <c r="N277" s="16">
        <v>240</v>
      </c>
      <c r="O277" s="16" t="s">
        <v>20</v>
      </c>
      <c r="U277" s="16">
        <v>166.4</v>
      </c>
      <c r="V277" s="16">
        <v>1162.1500000000001</v>
      </c>
      <c r="X277" s="16" t="s">
        <v>19</v>
      </c>
      <c r="AD277" s="17">
        <v>1705</v>
      </c>
      <c r="AE277" s="17">
        <v>420</v>
      </c>
      <c r="AF277" s="17">
        <v>25</v>
      </c>
      <c r="AG277" s="17" t="s">
        <v>17</v>
      </c>
      <c r="AH277" s="17">
        <v>13.38</v>
      </c>
      <c r="AI277" s="17">
        <v>1300</v>
      </c>
      <c r="AJ277" s="17" t="s">
        <v>21</v>
      </c>
      <c r="AL277" s="17">
        <v>6.43E-3</v>
      </c>
      <c r="AN277" s="17">
        <v>6.43</v>
      </c>
      <c r="AP277" s="17" t="s">
        <v>19</v>
      </c>
      <c r="AU277" s="17">
        <v>75.5</v>
      </c>
      <c r="AV277" s="17" t="s">
        <v>17</v>
      </c>
      <c r="AW277" s="17">
        <v>13.38</v>
      </c>
      <c r="AX277" s="17">
        <v>1300</v>
      </c>
      <c r="AY277" s="17" t="s">
        <v>21</v>
      </c>
      <c r="BA277" s="17">
        <v>6.43E-3</v>
      </c>
      <c r="BC277" s="17">
        <v>6.43E-3</v>
      </c>
      <c r="BE277" s="17" t="s">
        <v>19</v>
      </c>
      <c r="BJ277" s="18" t="s">
        <v>17</v>
      </c>
      <c r="BK277" s="18">
        <v>2.5</v>
      </c>
      <c r="BL277" s="18" t="s">
        <v>671</v>
      </c>
      <c r="BM277" s="18" t="s">
        <v>38</v>
      </c>
      <c r="BP277" s="18" t="s">
        <v>672</v>
      </c>
      <c r="BQ277" s="19" t="s">
        <v>17</v>
      </c>
      <c r="BR277" s="19">
        <v>7.5</v>
      </c>
      <c r="BS277" s="19" t="s">
        <v>20</v>
      </c>
    </row>
    <row r="278" spans="1:73" x14ac:dyDescent="0.25">
      <c r="A278" s="14" t="s">
        <v>2187</v>
      </c>
      <c r="B278" s="60">
        <f>VLOOKUP(A278,Pop!A106:B1050,2,FALSE)</f>
        <v>5106</v>
      </c>
      <c r="C278" s="15" t="s">
        <v>17</v>
      </c>
      <c r="D278" s="16">
        <v>2620</v>
      </c>
      <c r="E278" s="16" t="s">
        <v>17</v>
      </c>
      <c r="F278" s="16">
        <v>8</v>
      </c>
      <c r="G278" s="16" t="s">
        <v>21</v>
      </c>
      <c r="I278" s="16">
        <v>1000</v>
      </c>
      <c r="J278" s="16" t="s">
        <v>95</v>
      </c>
      <c r="N278" s="16" t="s">
        <v>95</v>
      </c>
      <c r="O278" s="16" t="s">
        <v>17</v>
      </c>
      <c r="P278" s="16" t="s">
        <v>95</v>
      </c>
      <c r="Q278" s="16" t="s">
        <v>21</v>
      </c>
      <c r="S278" s="16" t="s">
        <v>95</v>
      </c>
      <c r="AD278" s="17">
        <v>2086</v>
      </c>
      <c r="AE278" s="17">
        <v>357</v>
      </c>
      <c r="AF278" s="17">
        <v>43</v>
      </c>
      <c r="AG278" s="17" t="s">
        <v>17</v>
      </c>
      <c r="AH278" s="17">
        <v>8</v>
      </c>
      <c r="AI278" s="17">
        <v>1000</v>
      </c>
      <c r="AJ278" s="17" t="s">
        <v>21</v>
      </c>
      <c r="AL278" s="17">
        <v>5.7000000000000002E-3</v>
      </c>
      <c r="AM278" s="17">
        <v>5.7000000000000002E-3</v>
      </c>
      <c r="AP278" s="17" t="s">
        <v>19</v>
      </c>
      <c r="AU278" s="17">
        <v>112</v>
      </c>
      <c r="AV278" s="17" t="s">
        <v>17</v>
      </c>
      <c r="AW278" s="17">
        <v>7.57</v>
      </c>
      <c r="AX278" s="17">
        <v>1000</v>
      </c>
      <c r="AY278" s="17" t="s">
        <v>21</v>
      </c>
      <c r="BA278" s="17">
        <v>8</v>
      </c>
      <c r="BB278" s="17">
        <v>8</v>
      </c>
      <c r="BE278" s="17" t="s">
        <v>59</v>
      </c>
      <c r="BJ278" s="18" t="s">
        <v>20</v>
      </c>
      <c r="BQ278" s="19" t="s">
        <v>20</v>
      </c>
      <c r="BS278" s="19" t="s">
        <v>17</v>
      </c>
      <c r="BT278" s="54">
        <v>4</v>
      </c>
    </row>
    <row r="279" spans="1:73" x14ac:dyDescent="0.25">
      <c r="A279" s="14" t="s">
        <v>2265</v>
      </c>
      <c r="B279" s="60">
        <f>VLOOKUP(A279,Pop!A163:B1107,2,FALSE)</f>
        <v>5179</v>
      </c>
      <c r="C279" s="15" t="s">
        <v>17</v>
      </c>
      <c r="D279" s="16">
        <v>2000</v>
      </c>
      <c r="E279" s="16" t="s">
        <v>17</v>
      </c>
      <c r="F279" s="16">
        <v>5.93</v>
      </c>
      <c r="G279" s="16" t="s">
        <v>21</v>
      </c>
      <c r="I279" s="16">
        <v>0</v>
      </c>
      <c r="J279" s="16" t="s">
        <v>2937</v>
      </c>
      <c r="K279" s="16">
        <v>21.68</v>
      </c>
      <c r="L279" s="16">
        <v>37.43</v>
      </c>
      <c r="N279" s="16">
        <v>250</v>
      </c>
      <c r="O279" s="16" t="s">
        <v>17</v>
      </c>
      <c r="P279" s="16" t="s">
        <v>2059</v>
      </c>
      <c r="Q279" s="16" t="s">
        <v>21</v>
      </c>
      <c r="S279" s="16">
        <v>0</v>
      </c>
      <c r="T279" s="16" t="s">
        <v>2937</v>
      </c>
      <c r="U279" s="16">
        <v>84.68</v>
      </c>
      <c r="V279" s="16">
        <v>635.92999999999995</v>
      </c>
      <c r="AD279" s="17">
        <v>1973</v>
      </c>
      <c r="AE279" s="17">
        <v>250</v>
      </c>
      <c r="AG279" s="17" t="s">
        <v>17</v>
      </c>
      <c r="AH279" s="17">
        <v>11.08</v>
      </c>
      <c r="AI279" s="17" t="s">
        <v>2060</v>
      </c>
      <c r="AJ279" s="17" t="s">
        <v>21</v>
      </c>
      <c r="AL279" s="17">
        <v>6.13</v>
      </c>
      <c r="AV279" s="17" t="s">
        <v>17</v>
      </c>
      <c r="AW279" s="17">
        <v>11.08</v>
      </c>
      <c r="AX279" s="17" t="s">
        <v>2060</v>
      </c>
      <c r="AY279" s="17" t="s">
        <v>21</v>
      </c>
      <c r="BA279" s="17" t="s">
        <v>2061</v>
      </c>
      <c r="BJ279" s="18" t="s">
        <v>20</v>
      </c>
      <c r="BQ279" s="19" t="s">
        <v>20</v>
      </c>
      <c r="BS279" s="19" t="s">
        <v>17</v>
      </c>
      <c r="BT279" s="54" t="s">
        <v>2062</v>
      </c>
    </row>
    <row r="280" spans="1:73" x14ac:dyDescent="0.25">
      <c r="A280" s="14" t="s">
        <v>790</v>
      </c>
      <c r="B280" s="60">
        <f>VLOOKUP(A280,Pop!A299:B1243,2,FALSE)</f>
        <v>5190</v>
      </c>
      <c r="C280" s="15" t="s">
        <v>17</v>
      </c>
      <c r="D280" s="16">
        <v>2114</v>
      </c>
      <c r="E280" s="16" t="s">
        <v>17</v>
      </c>
      <c r="F280" s="16">
        <v>10.77</v>
      </c>
      <c r="G280" s="16" t="s">
        <v>227</v>
      </c>
      <c r="I280" s="16" t="s">
        <v>793</v>
      </c>
      <c r="J280" s="16" t="s">
        <v>794</v>
      </c>
      <c r="M280" s="16" t="s">
        <v>795</v>
      </c>
      <c r="N280" s="16">
        <v>296</v>
      </c>
      <c r="O280" s="16" t="s">
        <v>17</v>
      </c>
      <c r="P280" s="16">
        <v>10.77</v>
      </c>
      <c r="Q280" s="16" t="s">
        <v>227</v>
      </c>
      <c r="S280" s="16" t="s">
        <v>793</v>
      </c>
      <c r="T280" s="16" t="s">
        <v>794</v>
      </c>
      <c r="W280" s="16" t="s">
        <v>796</v>
      </c>
      <c r="X280" s="16" t="s">
        <v>22</v>
      </c>
      <c r="Z280" s="34">
        <v>11000000</v>
      </c>
      <c r="AC280" s="16" t="s">
        <v>75</v>
      </c>
      <c r="AD280" s="17">
        <v>2029</v>
      </c>
      <c r="AE280" s="17">
        <v>265</v>
      </c>
      <c r="AF280" s="22">
        <v>35.21</v>
      </c>
      <c r="AG280" s="17" t="s">
        <v>17</v>
      </c>
      <c r="AH280" s="22">
        <v>11.85</v>
      </c>
      <c r="AI280" s="17" t="s">
        <v>793</v>
      </c>
      <c r="AJ280" s="17" t="s">
        <v>227</v>
      </c>
      <c r="AL280" s="17" t="s">
        <v>797</v>
      </c>
      <c r="AO280" s="17" t="s">
        <v>798</v>
      </c>
      <c r="AP280" s="17" t="s">
        <v>22</v>
      </c>
      <c r="AU280" s="22">
        <v>90.8</v>
      </c>
      <c r="AV280" s="17" t="s">
        <v>17</v>
      </c>
      <c r="AW280" s="17" t="s">
        <v>797</v>
      </c>
      <c r="AX280" s="17" t="s">
        <v>793</v>
      </c>
      <c r="AY280" s="17" t="s">
        <v>227</v>
      </c>
      <c r="BA280" s="17" t="s">
        <v>797</v>
      </c>
      <c r="BD280" s="17" t="s">
        <v>798</v>
      </c>
      <c r="BE280" s="17" t="s">
        <v>22</v>
      </c>
      <c r="BJ280" s="18" t="s">
        <v>20</v>
      </c>
      <c r="BQ280" s="19" t="s">
        <v>20</v>
      </c>
      <c r="BS280" s="19" t="s">
        <v>20</v>
      </c>
    </row>
    <row r="281" spans="1:73" x14ac:dyDescent="0.25">
      <c r="A281" s="14" t="s">
        <v>676</v>
      </c>
      <c r="B281" s="60">
        <f>VLOOKUP(A281,Pop!A39:B983,2,FALSE)</f>
        <v>5253</v>
      </c>
      <c r="C281" s="15" t="s">
        <v>17</v>
      </c>
      <c r="D281" s="16">
        <v>1947</v>
      </c>
      <c r="E281" s="16" t="s">
        <v>17</v>
      </c>
      <c r="F281" s="16">
        <v>5.8</v>
      </c>
      <c r="G281" s="16" t="s">
        <v>227</v>
      </c>
      <c r="I281" s="16">
        <v>0</v>
      </c>
      <c r="J281" s="16" t="s">
        <v>679</v>
      </c>
      <c r="M281" s="16" t="s">
        <v>680</v>
      </c>
      <c r="N281" s="16">
        <v>245</v>
      </c>
      <c r="O281" s="16" t="s">
        <v>17</v>
      </c>
      <c r="P281" s="16">
        <v>5.8</v>
      </c>
      <c r="Q281" s="16" t="s">
        <v>227</v>
      </c>
      <c r="S281" s="16">
        <v>0</v>
      </c>
      <c r="T281" s="16" t="s">
        <v>679</v>
      </c>
      <c r="W281" s="16" t="s">
        <v>680</v>
      </c>
      <c r="X281" s="16" t="s">
        <v>42</v>
      </c>
      <c r="AB281" s="16" t="s">
        <v>681</v>
      </c>
      <c r="AC281" s="16" t="s">
        <v>95</v>
      </c>
      <c r="AD281" s="17">
        <v>1920</v>
      </c>
      <c r="AE281" s="17">
        <v>226</v>
      </c>
      <c r="AF281" s="17" t="s">
        <v>682</v>
      </c>
      <c r="AG281" s="17" t="s">
        <v>17</v>
      </c>
      <c r="AH281" s="17">
        <v>9.64</v>
      </c>
      <c r="AI281" s="17">
        <v>0</v>
      </c>
      <c r="AJ281" s="17" t="s">
        <v>227</v>
      </c>
      <c r="AL281" s="17" t="s">
        <v>683</v>
      </c>
      <c r="AO281" s="17" t="s">
        <v>684</v>
      </c>
      <c r="AP281" s="17" t="s">
        <v>42</v>
      </c>
      <c r="AT281" s="17" t="s">
        <v>685</v>
      </c>
      <c r="AU281" s="17" t="s">
        <v>686</v>
      </c>
      <c r="AV281" s="17" t="s">
        <v>17</v>
      </c>
      <c r="AW281" s="17">
        <v>9.64</v>
      </c>
      <c r="AX281" s="17">
        <v>0</v>
      </c>
      <c r="AY281" s="17" t="s">
        <v>227</v>
      </c>
      <c r="BA281" s="17">
        <v>5.03</v>
      </c>
      <c r="BD281" s="17" t="s">
        <v>684</v>
      </c>
      <c r="BE281" s="17" t="s">
        <v>42</v>
      </c>
      <c r="BI281" s="17" t="s">
        <v>687</v>
      </c>
      <c r="BJ281" s="18" t="s">
        <v>17</v>
      </c>
      <c r="BK281" s="18">
        <v>3</v>
      </c>
      <c r="BL281" s="18">
        <v>3</v>
      </c>
      <c r="BM281" s="18" t="s">
        <v>38</v>
      </c>
      <c r="BP281" s="18" t="s">
        <v>688</v>
      </c>
      <c r="BQ281" s="19" t="s">
        <v>20</v>
      </c>
      <c r="BS281" s="19" t="s">
        <v>20</v>
      </c>
      <c r="BU281" s="57" t="s">
        <v>689</v>
      </c>
    </row>
    <row r="282" spans="1:73" x14ac:dyDescent="0.25">
      <c r="A282" s="14" t="s">
        <v>2250</v>
      </c>
      <c r="B282" s="60">
        <f>VLOOKUP(A282,Pop!A60:B1004,2,FALSE)</f>
        <v>5322</v>
      </c>
      <c r="C282" s="15" t="s">
        <v>17</v>
      </c>
      <c r="D282" s="24">
        <v>2490</v>
      </c>
      <c r="E282" s="16" t="s">
        <v>17</v>
      </c>
      <c r="F282" s="27">
        <v>10.89</v>
      </c>
      <c r="G282" s="16" t="s">
        <v>21</v>
      </c>
      <c r="I282" s="24">
        <v>2000</v>
      </c>
      <c r="J282" s="16" t="s">
        <v>1508</v>
      </c>
      <c r="K282" s="16">
        <v>24.41</v>
      </c>
      <c r="L282" s="16">
        <v>43.88</v>
      </c>
      <c r="M282" s="16" t="s">
        <v>1509</v>
      </c>
      <c r="N282" s="16">
        <v>207</v>
      </c>
      <c r="O282" s="16" t="s">
        <v>17</v>
      </c>
      <c r="P282" s="16">
        <v>10.89</v>
      </c>
      <c r="Q282" s="16" t="s">
        <v>21</v>
      </c>
      <c r="S282" s="16" t="s">
        <v>464</v>
      </c>
      <c r="T282" s="16" t="s">
        <v>1510</v>
      </c>
      <c r="U282" s="16">
        <v>95.93</v>
      </c>
      <c r="V282" s="16">
        <v>703.18</v>
      </c>
      <c r="W282" s="16" t="s">
        <v>1511</v>
      </c>
      <c r="X282" s="16" t="s">
        <v>19</v>
      </c>
      <c r="AC282" s="16" t="s">
        <v>75</v>
      </c>
      <c r="AD282" s="17">
        <v>1930</v>
      </c>
      <c r="AE282" s="17">
        <v>197</v>
      </c>
      <c r="AF282" s="22">
        <v>23.69</v>
      </c>
      <c r="AG282" s="17" t="s">
        <v>17</v>
      </c>
      <c r="AH282" s="22">
        <v>17.72</v>
      </c>
      <c r="AI282" s="17" t="s">
        <v>464</v>
      </c>
      <c r="AJ282" s="17" t="s">
        <v>21</v>
      </c>
      <c r="AL282" s="17" t="s">
        <v>1508</v>
      </c>
      <c r="AP282" s="17" t="s">
        <v>19</v>
      </c>
      <c r="AU282" s="17">
        <v>49.88</v>
      </c>
      <c r="AV282" s="17" t="s">
        <v>17</v>
      </c>
      <c r="AW282" s="17">
        <v>17.72</v>
      </c>
      <c r="AX282" s="17" t="s">
        <v>464</v>
      </c>
      <c r="AY282" s="17" t="s">
        <v>21</v>
      </c>
      <c r="BA282" s="17" t="s">
        <v>1508</v>
      </c>
      <c r="BE282" s="17" t="s">
        <v>19</v>
      </c>
      <c r="BJ282" s="18" t="s">
        <v>17</v>
      </c>
      <c r="BK282" s="18">
        <v>3</v>
      </c>
      <c r="BL282" s="18">
        <v>7.5</v>
      </c>
      <c r="BM282" s="18" t="s">
        <v>38</v>
      </c>
      <c r="BO282" s="18" t="s">
        <v>1512</v>
      </c>
      <c r="BP282" s="18" t="s">
        <v>1513</v>
      </c>
      <c r="BQ282" s="19" t="s">
        <v>20</v>
      </c>
      <c r="BS282" s="19" t="s">
        <v>20</v>
      </c>
    </row>
    <row r="283" spans="1:73" x14ac:dyDescent="0.25">
      <c r="A283" s="14" t="s">
        <v>925</v>
      </c>
      <c r="B283" s="60">
        <f>VLOOKUP(A283,Pop!A37:B981,2,FALSE)</f>
        <v>5528</v>
      </c>
      <c r="C283" s="15" t="s">
        <v>17</v>
      </c>
      <c r="D283" s="16">
        <v>2729</v>
      </c>
      <c r="E283" s="16" t="s">
        <v>17</v>
      </c>
      <c r="F283" s="16">
        <v>23.15</v>
      </c>
      <c r="G283" s="16" t="s">
        <v>227</v>
      </c>
      <c r="I283" s="16">
        <v>240</v>
      </c>
      <c r="J283" s="16">
        <v>3.2099999999999997E-2</v>
      </c>
      <c r="M283" s="16" t="s">
        <v>928</v>
      </c>
      <c r="N283" s="16">
        <v>279</v>
      </c>
      <c r="O283" s="16" t="s">
        <v>20</v>
      </c>
      <c r="X283" s="16" t="s">
        <v>80</v>
      </c>
      <c r="AA283" s="16">
        <v>2600000</v>
      </c>
      <c r="AD283" s="17">
        <v>2020</v>
      </c>
      <c r="AE283" s="17">
        <v>265</v>
      </c>
      <c r="AF283" s="17">
        <v>18.350000000000001</v>
      </c>
      <c r="AG283" s="17" t="s">
        <v>17</v>
      </c>
      <c r="AH283" s="17">
        <v>14.32</v>
      </c>
      <c r="AI283" s="17">
        <v>294</v>
      </c>
      <c r="AJ283" s="17" t="s">
        <v>227</v>
      </c>
      <c r="AL283" s="17">
        <v>3.83</v>
      </c>
      <c r="AO283" s="17" t="s">
        <v>929</v>
      </c>
      <c r="AP283" s="17" t="s">
        <v>22</v>
      </c>
      <c r="AR283" s="17">
        <v>819000</v>
      </c>
      <c r="AV283" s="17" t="s">
        <v>20</v>
      </c>
      <c r="BJ283" s="18" t="s">
        <v>17</v>
      </c>
      <c r="BK283" s="18">
        <v>3</v>
      </c>
      <c r="BL283" s="18">
        <v>3</v>
      </c>
      <c r="BM283" s="18" t="s">
        <v>38</v>
      </c>
      <c r="BO283" s="18" t="s">
        <v>76</v>
      </c>
      <c r="BQ283" s="19" t="s">
        <v>20</v>
      </c>
      <c r="BS283" s="19" t="s">
        <v>20</v>
      </c>
    </row>
    <row r="284" spans="1:73" x14ac:dyDescent="0.25">
      <c r="A284" s="14" t="s">
        <v>2184</v>
      </c>
      <c r="B284" s="60">
        <f>VLOOKUP(A284,Pop!A166:B1110,2,FALSE)</f>
        <v>6141</v>
      </c>
      <c r="C284" s="15" t="s">
        <v>17</v>
      </c>
      <c r="D284" s="16">
        <v>2154</v>
      </c>
      <c r="E284" s="16" t="s">
        <v>17</v>
      </c>
      <c r="F284" s="16">
        <v>12.97</v>
      </c>
      <c r="G284" s="16" t="s">
        <v>227</v>
      </c>
      <c r="I284" s="16">
        <v>300</v>
      </c>
      <c r="J284" s="16">
        <v>0.17699999999999999</v>
      </c>
      <c r="M284" s="16" t="s">
        <v>1117</v>
      </c>
      <c r="N284" s="16">
        <v>345</v>
      </c>
      <c r="O284" s="16" t="s">
        <v>17</v>
      </c>
      <c r="P284" s="16">
        <v>12.97</v>
      </c>
      <c r="Q284" s="16" t="s">
        <v>227</v>
      </c>
      <c r="S284" s="16">
        <v>300</v>
      </c>
      <c r="T284" s="16">
        <v>1.77E-2</v>
      </c>
      <c r="W284" s="16" t="s">
        <v>1118</v>
      </c>
      <c r="X284" s="16" t="s">
        <v>22</v>
      </c>
      <c r="Z284" s="34">
        <v>1179000</v>
      </c>
      <c r="AC284" s="16" t="s">
        <v>75</v>
      </c>
      <c r="AD284" s="17">
        <v>2154</v>
      </c>
      <c r="AE284" s="17">
        <v>345</v>
      </c>
      <c r="AF284" s="22">
        <v>27.68</v>
      </c>
      <c r="AG284" s="17" t="s">
        <v>17</v>
      </c>
      <c r="AH284" s="22">
        <v>23.09</v>
      </c>
      <c r="AI284" s="17">
        <v>300</v>
      </c>
      <c r="AJ284" s="17" t="s">
        <v>227</v>
      </c>
      <c r="AL284" s="17">
        <v>1.508E-2</v>
      </c>
      <c r="AO284" s="17" t="s">
        <v>1119</v>
      </c>
      <c r="AP284" s="17" t="s">
        <v>19</v>
      </c>
      <c r="AU284" s="17">
        <v>41.62</v>
      </c>
      <c r="AV284" s="17" t="s">
        <v>17</v>
      </c>
      <c r="AW284" s="22">
        <v>23.09</v>
      </c>
      <c r="AX284" s="17" t="s">
        <v>1120</v>
      </c>
      <c r="AY284" s="17" t="s">
        <v>227</v>
      </c>
      <c r="BA284" s="17">
        <v>1.508E-2</v>
      </c>
      <c r="BD284" s="17" t="s">
        <v>1121</v>
      </c>
      <c r="BE284" s="17" t="s">
        <v>19</v>
      </c>
      <c r="BJ284" s="18" t="s">
        <v>17</v>
      </c>
      <c r="BK284" s="18">
        <v>3.5</v>
      </c>
      <c r="BL284" s="18" t="s">
        <v>1122</v>
      </c>
      <c r="BM284" s="18" t="s">
        <v>38</v>
      </c>
      <c r="BP284" s="18" t="s">
        <v>1123</v>
      </c>
      <c r="BQ284" s="19" t="s">
        <v>20</v>
      </c>
      <c r="BS284" s="19" t="s">
        <v>20</v>
      </c>
    </row>
    <row r="285" spans="1:73" x14ac:dyDescent="0.25">
      <c r="A285" s="14" t="s">
        <v>2159</v>
      </c>
      <c r="B285" s="60">
        <f>VLOOKUP(A285,Pop!A77:B1021,2,FALSE)</f>
        <v>6360</v>
      </c>
      <c r="C285" s="15" t="s">
        <v>17</v>
      </c>
      <c r="D285" s="16">
        <v>2364</v>
      </c>
      <c r="E285" s="16" t="s">
        <v>20</v>
      </c>
      <c r="M285" s="16" t="s">
        <v>258</v>
      </c>
      <c r="N285" s="16">
        <v>459</v>
      </c>
      <c r="O285" s="16" t="s">
        <v>20</v>
      </c>
      <c r="W285" s="16" t="s">
        <v>259</v>
      </c>
      <c r="X285" s="16" t="s">
        <v>19</v>
      </c>
      <c r="AD285" s="17">
        <v>2364</v>
      </c>
      <c r="AE285" s="17">
        <v>459</v>
      </c>
      <c r="AF285" s="17" t="s">
        <v>260</v>
      </c>
      <c r="AG285" s="17" t="s">
        <v>17</v>
      </c>
      <c r="AH285" s="17">
        <v>20</v>
      </c>
      <c r="AI285" s="17" t="s">
        <v>261</v>
      </c>
      <c r="AJ285" s="17" t="s">
        <v>227</v>
      </c>
      <c r="AL285" s="17" t="s">
        <v>262</v>
      </c>
      <c r="AO285" s="17" t="s">
        <v>263</v>
      </c>
      <c r="AP285" s="17" t="s">
        <v>19</v>
      </c>
      <c r="AU285" s="17">
        <v>188.9</v>
      </c>
      <c r="AV285" s="17" t="s">
        <v>17</v>
      </c>
      <c r="AW285" s="17">
        <v>20</v>
      </c>
      <c r="AX285" s="17" t="s">
        <v>264</v>
      </c>
      <c r="AY285" s="17" t="s">
        <v>227</v>
      </c>
      <c r="BE285" s="17" t="s">
        <v>19</v>
      </c>
      <c r="BJ285" s="18" t="s">
        <v>20</v>
      </c>
      <c r="BQ285" s="19" t="s">
        <v>17</v>
      </c>
      <c r="BR285" s="19">
        <v>6</v>
      </c>
      <c r="BS285" s="19" t="s">
        <v>17</v>
      </c>
      <c r="BT285" s="54">
        <v>2.5</v>
      </c>
    </row>
    <row r="286" spans="1:73" x14ac:dyDescent="0.25">
      <c r="A286" s="14" t="s">
        <v>710</v>
      </c>
      <c r="B286" s="60">
        <f>VLOOKUP(A286,Pop!A195:B1139,2,FALSE)</f>
        <v>6798</v>
      </c>
      <c r="C286" s="15" t="s">
        <v>17</v>
      </c>
      <c r="D286" s="16">
        <v>2547</v>
      </c>
      <c r="E286" s="16" t="s">
        <v>17</v>
      </c>
      <c r="F286" s="16">
        <v>14.06</v>
      </c>
      <c r="G286" s="16" t="s">
        <v>21</v>
      </c>
      <c r="I286" s="16">
        <v>0</v>
      </c>
      <c r="J286" s="16">
        <v>6.4700000000000001E-3</v>
      </c>
      <c r="K286" s="16">
        <v>46.41</v>
      </c>
      <c r="L286" s="16">
        <v>78.760000000000005</v>
      </c>
      <c r="N286" s="16">
        <v>210</v>
      </c>
      <c r="O286" s="16" t="s">
        <v>17</v>
      </c>
      <c r="P286" s="16">
        <v>14.06</v>
      </c>
      <c r="Q286" s="16" t="s">
        <v>21</v>
      </c>
      <c r="S286" s="16">
        <v>0</v>
      </c>
      <c r="T286" s="16">
        <v>6.4700000000000001E-3</v>
      </c>
      <c r="U286" s="16">
        <v>175.81</v>
      </c>
      <c r="V286" s="16">
        <v>1308.06</v>
      </c>
      <c r="X286" s="16" t="s">
        <v>210</v>
      </c>
      <c r="Z286" s="16" t="s">
        <v>713</v>
      </c>
      <c r="AA286" s="16" t="s">
        <v>714</v>
      </c>
      <c r="AC286" s="16" t="s">
        <v>715</v>
      </c>
      <c r="AD286" s="17">
        <v>2543</v>
      </c>
      <c r="AE286" s="17">
        <v>201</v>
      </c>
      <c r="AF286" s="17">
        <v>43.19</v>
      </c>
      <c r="AG286" s="17" t="s">
        <v>17</v>
      </c>
      <c r="AH286" s="17">
        <v>10.130000000000001</v>
      </c>
      <c r="AI286" s="17">
        <v>0</v>
      </c>
      <c r="AJ286" s="17" t="s">
        <v>21</v>
      </c>
      <c r="AL286" s="17">
        <v>4.3499999999999997E-3</v>
      </c>
      <c r="AN286" s="17">
        <v>4.3499999999999996</v>
      </c>
      <c r="AP286" s="17" t="s">
        <v>80</v>
      </c>
      <c r="AS286" s="17" t="s">
        <v>716</v>
      </c>
      <c r="AU286" s="17">
        <v>54.94</v>
      </c>
      <c r="AV286" s="17" t="s">
        <v>17</v>
      </c>
      <c r="AW286" s="17">
        <v>10.130000000000001</v>
      </c>
      <c r="AX286" s="17">
        <v>0</v>
      </c>
      <c r="AY286" s="17" t="s">
        <v>21</v>
      </c>
      <c r="BA286" s="17">
        <v>4.3499999999999997E-3</v>
      </c>
      <c r="BC286" s="17">
        <v>4.3499999999999996</v>
      </c>
      <c r="BE286" s="17" t="s">
        <v>80</v>
      </c>
      <c r="BJ286" s="18" t="s">
        <v>17</v>
      </c>
      <c r="BK286" s="18">
        <v>5.25</v>
      </c>
      <c r="BL286" s="18">
        <v>5.25</v>
      </c>
      <c r="BM286" s="18" t="s">
        <v>38</v>
      </c>
      <c r="BP286" s="18" t="s">
        <v>76</v>
      </c>
      <c r="BQ286" s="19" t="s">
        <v>20</v>
      </c>
      <c r="BS286" s="19" t="s">
        <v>17</v>
      </c>
      <c r="BT286" s="54">
        <v>1.3</v>
      </c>
    </row>
    <row r="287" spans="1:73" ht="30" x14ac:dyDescent="0.25">
      <c r="A287" s="14" t="s">
        <v>2201</v>
      </c>
      <c r="B287" s="60">
        <f>VLOOKUP(A287,Pop!A38:B982,2,FALSE)</f>
        <v>7652</v>
      </c>
      <c r="C287" s="15" t="s">
        <v>17</v>
      </c>
      <c r="D287" s="16">
        <v>3049</v>
      </c>
      <c r="E287" s="16" t="s">
        <v>20</v>
      </c>
      <c r="M287" s="16" t="s">
        <v>1638</v>
      </c>
      <c r="N287" s="16">
        <v>322</v>
      </c>
      <c r="O287" s="16" t="s">
        <v>20</v>
      </c>
      <c r="W287" s="16" t="s">
        <v>1639</v>
      </c>
      <c r="X287" s="16" t="s">
        <v>19</v>
      </c>
      <c r="AC287" s="16" t="s">
        <v>1640</v>
      </c>
      <c r="AD287" s="17">
        <v>3041</v>
      </c>
      <c r="AE287" s="17">
        <v>306</v>
      </c>
      <c r="AF287" s="17">
        <v>25.62</v>
      </c>
      <c r="AG287" s="17" t="s">
        <v>20</v>
      </c>
      <c r="AM287" s="17">
        <v>100</v>
      </c>
      <c r="AN287" s="17">
        <v>4.6900000000000004</v>
      </c>
      <c r="AO287" s="17" t="s">
        <v>1641</v>
      </c>
      <c r="AP287" s="17" t="s">
        <v>19</v>
      </c>
      <c r="AU287" s="17">
        <v>133.35</v>
      </c>
      <c r="AV287" s="17" t="s">
        <v>20</v>
      </c>
      <c r="BB287" s="17">
        <v>100</v>
      </c>
      <c r="BC287" s="17">
        <v>4.6900000000000004</v>
      </c>
      <c r="BD287" s="17" t="s">
        <v>1642</v>
      </c>
      <c r="BE287" s="17" t="s">
        <v>19</v>
      </c>
      <c r="BJ287" s="18" t="s">
        <v>17</v>
      </c>
      <c r="BK287" s="18">
        <v>5</v>
      </c>
      <c r="BL287" s="18">
        <v>5</v>
      </c>
      <c r="BM287" s="18" t="s">
        <v>38</v>
      </c>
      <c r="BO287" s="18" t="s">
        <v>514</v>
      </c>
      <c r="BP287" s="18" t="s">
        <v>1643</v>
      </c>
      <c r="BQ287" s="19" t="s">
        <v>20</v>
      </c>
      <c r="BS287" s="19" t="s">
        <v>20</v>
      </c>
      <c r="BU287" s="57" t="s">
        <v>1644</v>
      </c>
    </row>
    <row r="288" spans="1:73" x14ac:dyDescent="0.25">
      <c r="A288" s="14" t="s">
        <v>1093</v>
      </c>
      <c r="B288" s="60">
        <f>VLOOKUP(A288,Pop!A287:B1231,2,FALSE)</f>
        <v>8070</v>
      </c>
      <c r="C288" s="15" t="s">
        <v>17</v>
      </c>
      <c r="D288" s="16">
        <v>3148</v>
      </c>
      <c r="E288" s="16" t="s">
        <v>17</v>
      </c>
      <c r="F288" s="16">
        <v>10</v>
      </c>
      <c r="G288" s="16" t="s">
        <v>227</v>
      </c>
      <c r="I288" s="16">
        <v>0</v>
      </c>
      <c r="J288" s="16" t="s">
        <v>1095</v>
      </c>
      <c r="M288" s="16" t="s">
        <v>1096</v>
      </c>
      <c r="N288" s="16">
        <v>342</v>
      </c>
      <c r="O288" s="16" t="s">
        <v>17</v>
      </c>
      <c r="P288" s="16" t="s">
        <v>1097</v>
      </c>
      <c r="Q288" s="16" t="s">
        <v>227</v>
      </c>
      <c r="S288" s="16">
        <v>0</v>
      </c>
      <c r="T288" s="16" t="s">
        <v>1098</v>
      </c>
      <c r="W288" s="16" t="s">
        <v>1099</v>
      </c>
      <c r="X288" s="16" t="s">
        <v>19</v>
      </c>
      <c r="AD288" s="17">
        <v>3148</v>
      </c>
      <c r="AE288" s="17">
        <v>342</v>
      </c>
      <c r="AF288" s="17">
        <v>31.25</v>
      </c>
      <c r="AG288" s="17" t="s">
        <v>17</v>
      </c>
      <c r="AH288" s="17">
        <v>20</v>
      </c>
      <c r="AI288" s="17">
        <v>0</v>
      </c>
      <c r="AJ288" s="17" t="s">
        <v>227</v>
      </c>
      <c r="AL288" s="17">
        <v>3.75</v>
      </c>
      <c r="AO288" s="17">
        <v>23.75</v>
      </c>
      <c r="AP288" s="17" t="s">
        <v>19</v>
      </c>
      <c r="AV288" s="17" t="s">
        <v>17</v>
      </c>
      <c r="AW288" s="17" t="s">
        <v>1100</v>
      </c>
      <c r="AX288" s="17">
        <v>0</v>
      </c>
      <c r="AY288" s="17" t="s">
        <v>227</v>
      </c>
      <c r="BA288" s="17">
        <v>3.75</v>
      </c>
      <c r="BD288" s="17">
        <v>23.75</v>
      </c>
      <c r="BE288" s="17" t="s">
        <v>19</v>
      </c>
      <c r="BJ288" s="18" t="s">
        <v>20</v>
      </c>
      <c r="BQ288" s="19" t="s">
        <v>20</v>
      </c>
      <c r="BS288" s="19" t="s">
        <v>17</v>
      </c>
      <c r="BT288" s="54">
        <v>3.75</v>
      </c>
    </row>
    <row r="289" spans="1:73" x14ac:dyDescent="0.25">
      <c r="A289" s="14" t="s">
        <v>1321</v>
      </c>
      <c r="B289" s="60">
        <f>VLOOKUP(A289,Pop!A56:B1000,2,FALSE)</f>
        <v>8127</v>
      </c>
      <c r="C289" s="15" t="s">
        <v>17</v>
      </c>
      <c r="D289" s="16">
        <v>2900</v>
      </c>
      <c r="E289" s="16" t="s">
        <v>17</v>
      </c>
      <c r="F289" s="16" t="s">
        <v>1324</v>
      </c>
      <c r="G289" s="16" t="s">
        <v>227</v>
      </c>
      <c r="I289" s="16">
        <v>500</v>
      </c>
      <c r="J289" s="16" t="s">
        <v>1325</v>
      </c>
      <c r="M289" s="16" t="s">
        <v>1326</v>
      </c>
      <c r="N289" s="16">
        <v>90</v>
      </c>
      <c r="O289" s="16" t="s">
        <v>17</v>
      </c>
      <c r="P289" s="16">
        <v>21.1</v>
      </c>
      <c r="Q289" s="16" t="s">
        <v>227</v>
      </c>
      <c r="S289" s="16">
        <v>500</v>
      </c>
      <c r="T289" s="16" t="s">
        <v>1325</v>
      </c>
      <c r="W289" s="16" t="s">
        <v>1327</v>
      </c>
      <c r="X289" s="16" t="s">
        <v>19</v>
      </c>
      <c r="AD289" s="17">
        <v>2810</v>
      </c>
      <c r="AE289" s="17">
        <v>90</v>
      </c>
      <c r="AF289" s="17">
        <v>23.91</v>
      </c>
      <c r="AG289" s="17" t="s">
        <v>17</v>
      </c>
      <c r="AH289" s="17">
        <v>23.91</v>
      </c>
      <c r="AI289" s="17">
        <v>0</v>
      </c>
      <c r="AJ289" s="17" t="s">
        <v>227</v>
      </c>
      <c r="AL289" s="17" t="s">
        <v>1325</v>
      </c>
      <c r="AO289" s="17">
        <v>27.09</v>
      </c>
      <c r="AP289" s="17" t="s">
        <v>19</v>
      </c>
      <c r="AU289" s="17">
        <v>23.91</v>
      </c>
      <c r="AV289" s="17" t="s">
        <v>17</v>
      </c>
      <c r="AW289" s="17">
        <v>23.91</v>
      </c>
      <c r="AX289" s="17">
        <v>0</v>
      </c>
      <c r="AY289" s="17" t="s">
        <v>227</v>
      </c>
      <c r="BA289" s="17" t="s">
        <v>1325</v>
      </c>
      <c r="BD289" s="17">
        <v>27.09</v>
      </c>
      <c r="BE289" s="17" t="s">
        <v>19</v>
      </c>
      <c r="BJ289" s="18" t="s">
        <v>17</v>
      </c>
      <c r="BK289" s="18" t="s">
        <v>1328</v>
      </c>
      <c r="BL289" s="18" t="s">
        <v>1329</v>
      </c>
      <c r="BM289" s="18" t="s">
        <v>227</v>
      </c>
      <c r="BQ289" s="19" t="s">
        <v>20</v>
      </c>
      <c r="BS289" s="19" t="s">
        <v>20</v>
      </c>
    </row>
    <row r="290" spans="1:73" ht="90" x14ac:dyDescent="0.25">
      <c r="A290" s="14" t="s">
        <v>2208</v>
      </c>
      <c r="B290" s="60">
        <f>VLOOKUP(A290,Pop!A100:B1044,2,FALSE)</f>
        <v>8246</v>
      </c>
      <c r="C290" s="15" t="s">
        <v>17</v>
      </c>
      <c r="D290" s="16">
        <v>4469</v>
      </c>
      <c r="E290" s="16" t="s">
        <v>17</v>
      </c>
      <c r="F290" s="16">
        <v>8.07</v>
      </c>
      <c r="G290" s="16" t="s">
        <v>21</v>
      </c>
      <c r="I290" s="16">
        <v>1000</v>
      </c>
      <c r="J290" s="16">
        <v>8.07</v>
      </c>
      <c r="K290" s="16">
        <v>40.35</v>
      </c>
      <c r="L290" s="16">
        <v>80.7</v>
      </c>
      <c r="N290" s="16">
        <v>428</v>
      </c>
      <c r="O290" s="16" t="s">
        <v>17</v>
      </c>
      <c r="P290" s="16">
        <v>8.07</v>
      </c>
      <c r="Q290" s="16" t="s">
        <v>21</v>
      </c>
      <c r="S290" s="16">
        <v>1000</v>
      </c>
      <c r="T290" s="16">
        <v>8.07</v>
      </c>
      <c r="U290" s="16">
        <v>201.75</v>
      </c>
      <c r="V290" s="16">
        <v>1614</v>
      </c>
      <c r="X290" s="16" t="s">
        <v>59</v>
      </c>
      <c r="AC290" s="30" t="s">
        <v>1903</v>
      </c>
      <c r="AD290" s="17">
        <v>4015</v>
      </c>
      <c r="AE290" s="17">
        <v>236</v>
      </c>
      <c r="AF290" s="17">
        <v>24.06</v>
      </c>
      <c r="AG290" s="17" t="s">
        <v>17</v>
      </c>
      <c r="AH290" s="17">
        <v>5.76</v>
      </c>
      <c r="AI290" s="17">
        <v>1000</v>
      </c>
      <c r="AJ290" s="17" t="s">
        <v>21</v>
      </c>
      <c r="AL290" s="17">
        <v>5.76</v>
      </c>
      <c r="AN290" s="17">
        <v>5.76</v>
      </c>
      <c r="AP290" s="17" t="s">
        <v>59</v>
      </c>
      <c r="AU290" s="17">
        <v>133.69999999999999</v>
      </c>
      <c r="AV290" s="17" t="s">
        <v>17</v>
      </c>
      <c r="AW290" s="17">
        <v>5.76</v>
      </c>
      <c r="AX290" s="17">
        <v>1000</v>
      </c>
      <c r="AY290" s="17" t="s">
        <v>21</v>
      </c>
      <c r="BA290" s="17">
        <v>5.76</v>
      </c>
      <c r="BC290" s="17">
        <v>5.76</v>
      </c>
      <c r="BE290" s="17" t="s">
        <v>59</v>
      </c>
      <c r="BJ290" s="18" t="s">
        <v>17</v>
      </c>
      <c r="BK290" s="18">
        <v>6.38</v>
      </c>
      <c r="BL290" s="18">
        <v>6.38</v>
      </c>
      <c r="BM290" s="18" t="s">
        <v>23</v>
      </c>
      <c r="BN290" s="18" t="s">
        <v>1904</v>
      </c>
      <c r="BP290" s="18" t="s">
        <v>1905</v>
      </c>
      <c r="BQ290" s="19" t="s">
        <v>17</v>
      </c>
      <c r="BR290" s="19">
        <v>7</v>
      </c>
      <c r="BS290" s="19" t="s">
        <v>17</v>
      </c>
      <c r="BT290" s="54">
        <v>2.66</v>
      </c>
      <c r="BU290" s="57" t="s">
        <v>1906</v>
      </c>
    </row>
    <row r="291" spans="1:73" x14ac:dyDescent="0.25">
      <c r="A291" s="14" t="s">
        <v>740</v>
      </c>
      <c r="B291" s="60">
        <f>VLOOKUP(A291,Pop!A101:B1045,2,FALSE)</f>
        <v>9218</v>
      </c>
      <c r="C291" s="15" t="s">
        <v>17</v>
      </c>
      <c r="D291" s="24">
        <v>3546</v>
      </c>
      <c r="E291" s="16" t="s">
        <v>17</v>
      </c>
      <c r="F291" s="16">
        <v>9.61</v>
      </c>
      <c r="G291" s="16" t="s">
        <v>21</v>
      </c>
      <c r="I291" s="24">
        <v>1125</v>
      </c>
      <c r="J291" s="16" t="s">
        <v>743</v>
      </c>
      <c r="K291" s="27">
        <v>39.58</v>
      </c>
      <c r="L291" s="27">
        <v>72.16</v>
      </c>
      <c r="N291" s="16">
        <v>511</v>
      </c>
      <c r="O291" s="16" t="s">
        <v>17</v>
      </c>
      <c r="P291" s="16">
        <v>9.61</v>
      </c>
      <c r="Q291" s="16" t="s">
        <v>21</v>
      </c>
      <c r="S291" s="24">
        <v>1125</v>
      </c>
      <c r="T291" s="16" t="s">
        <v>743</v>
      </c>
      <c r="U291" s="16">
        <v>164.95</v>
      </c>
      <c r="V291" s="16">
        <v>962.95</v>
      </c>
      <c r="X291" s="16" t="s">
        <v>80</v>
      </c>
      <c r="AA291" s="16" t="s">
        <v>744</v>
      </c>
      <c r="AD291" s="25">
        <v>3546</v>
      </c>
      <c r="AE291" s="17">
        <v>516</v>
      </c>
      <c r="AF291" s="22">
        <v>30.09</v>
      </c>
      <c r="AG291" s="17" t="s">
        <v>17</v>
      </c>
      <c r="AH291" s="22">
        <v>4.33</v>
      </c>
      <c r="AI291" s="17">
        <v>0</v>
      </c>
      <c r="AJ291" s="17" t="s">
        <v>21</v>
      </c>
      <c r="AL291" s="17" t="s">
        <v>745</v>
      </c>
      <c r="AN291" s="22">
        <v>12.24</v>
      </c>
      <c r="AP291" s="17" t="s">
        <v>19</v>
      </c>
      <c r="AU291" s="22">
        <v>152.47999999999999</v>
      </c>
      <c r="AV291" s="17" t="s">
        <v>17</v>
      </c>
      <c r="AW291" s="22">
        <v>4.33</v>
      </c>
      <c r="AX291" s="17">
        <v>0</v>
      </c>
      <c r="AY291" s="17" t="s">
        <v>21</v>
      </c>
      <c r="BC291" s="22">
        <v>12.24</v>
      </c>
      <c r="BE291" s="17" t="s">
        <v>19</v>
      </c>
      <c r="BJ291" s="18" t="s">
        <v>17</v>
      </c>
      <c r="BK291" s="33">
        <v>3.17</v>
      </c>
      <c r="BL291" s="33">
        <v>3.17</v>
      </c>
      <c r="BM291" s="18" t="s">
        <v>23</v>
      </c>
      <c r="BN291" s="18" t="s">
        <v>746</v>
      </c>
      <c r="BP291" s="18" t="s">
        <v>747</v>
      </c>
      <c r="BQ291" s="19" t="s">
        <v>17</v>
      </c>
      <c r="BR291" s="23">
        <v>13</v>
      </c>
      <c r="BS291" s="19" t="s">
        <v>20</v>
      </c>
    </row>
    <row r="292" spans="1:73" x14ac:dyDescent="0.25">
      <c r="A292" s="14" t="s">
        <v>2624</v>
      </c>
      <c r="B292" s="60">
        <f>VLOOKUP(A292,Pop!A144:B1088,2,FALSE)</f>
        <v>9826</v>
      </c>
      <c r="C292" s="15" t="s">
        <v>17</v>
      </c>
      <c r="D292" s="16">
        <v>3966</v>
      </c>
      <c r="E292" s="16" t="s">
        <v>17</v>
      </c>
      <c r="F292" s="16">
        <v>13</v>
      </c>
      <c r="G292" s="16" t="s">
        <v>21</v>
      </c>
      <c r="I292" s="16" t="s">
        <v>1867</v>
      </c>
      <c r="J292" s="16" t="s">
        <v>1868</v>
      </c>
      <c r="K292" s="27">
        <v>20.5</v>
      </c>
      <c r="L292" s="27">
        <v>33</v>
      </c>
      <c r="N292" s="16">
        <v>400</v>
      </c>
      <c r="O292" s="16" t="s">
        <v>17</v>
      </c>
      <c r="P292" s="27">
        <v>13</v>
      </c>
      <c r="Q292" s="16" t="s">
        <v>21</v>
      </c>
      <c r="S292" s="16" t="s">
        <v>1867</v>
      </c>
      <c r="T292" s="16" t="s">
        <v>1869</v>
      </c>
      <c r="U292" s="27">
        <v>70.5</v>
      </c>
      <c r="V292" s="27">
        <v>349.3</v>
      </c>
      <c r="X292" s="16" t="s">
        <v>19</v>
      </c>
      <c r="AD292" s="17">
        <v>3808</v>
      </c>
      <c r="AE292" s="17">
        <v>376</v>
      </c>
      <c r="AF292" s="17">
        <v>18</v>
      </c>
      <c r="AG292" s="17" t="s">
        <v>17</v>
      </c>
      <c r="AH292" s="17">
        <v>7.72</v>
      </c>
      <c r="AI292" s="17">
        <v>0</v>
      </c>
      <c r="AJ292" s="17" t="s">
        <v>38</v>
      </c>
      <c r="AK292" s="17" t="s">
        <v>62</v>
      </c>
      <c r="AL292" s="17" t="s">
        <v>1870</v>
      </c>
      <c r="AM292" s="17" t="s">
        <v>1871</v>
      </c>
      <c r="AP292" s="17" t="s">
        <v>19</v>
      </c>
      <c r="AU292" s="22">
        <v>282</v>
      </c>
      <c r="AV292" s="17" t="s">
        <v>17</v>
      </c>
      <c r="AW292" s="22">
        <v>7.72</v>
      </c>
      <c r="AX292" s="17">
        <v>0</v>
      </c>
      <c r="AY292" s="17" t="s">
        <v>38</v>
      </c>
      <c r="AZ292" s="17" t="s">
        <v>62</v>
      </c>
      <c r="BA292" s="17" t="s">
        <v>1870</v>
      </c>
      <c r="BB292" s="17" t="s">
        <v>1872</v>
      </c>
      <c r="BE292" s="17" t="s">
        <v>19</v>
      </c>
      <c r="BJ292" s="18" t="s">
        <v>17</v>
      </c>
      <c r="BK292" s="18">
        <v>4</v>
      </c>
      <c r="BL292" s="18">
        <v>7</v>
      </c>
      <c r="BM292" s="18" t="s">
        <v>38</v>
      </c>
      <c r="BO292" s="18" t="s">
        <v>62</v>
      </c>
      <c r="BP292" s="18" t="s">
        <v>1064</v>
      </c>
      <c r="BQ292" s="19" t="s">
        <v>17</v>
      </c>
      <c r="BR292" s="19">
        <v>11</v>
      </c>
      <c r="BS292" s="19" t="s">
        <v>20</v>
      </c>
    </row>
    <row r="293" spans="1:73" x14ac:dyDescent="0.25">
      <c r="A293" s="14" t="s">
        <v>1020</v>
      </c>
      <c r="B293" s="60">
        <f>VLOOKUP(A293,Pop!A284:B1228,2,FALSE)</f>
        <v>9874</v>
      </c>
      <c r="C293" s="15" t="s">
        <v>17</v>
      </c>
      <c r="D293" s="16" t="s">
        <v>1022</v>
      </c>
      <c r="E293" s="16" t="s">
        <v>17</v>
      </c>
      <c r="F293" s="16">
        <v>11.03</v>
      </c>
      <c r="G293" s="16" t="s">
        <v>227</v>
      </c>
      <c r="I293" s="16">
        <v>245</v>
      </c>
      <c r="J293" s="16">
        <v>4.49</v>
      </c>
      <c r="M293" s="16" t="s">
        <v>1023</v>
      </c>
      <c r="N293" s="16" t="s">
        <v>1024</v>
      </c>
      <c r="O293" s="16" t="s">
        <v>17</v>
      </c>
      <c r="P293" s="16" t="s">
        <v>1025</v>
      </c>
      <c r="Q293" s="16" t="s">
        <v>227</v>
      </c>
      <c r="S293" s="16" t="s">
        <v>1026</v>
      </c>
      <c r="T293" s="16">
        <v>4.49</v>
      </c>
      <c r="W293" s="16" t="s">
        <v>1023</v>
      </c>
      <c r="X293" s="16" t="s">
        <v>59</v>
      </c>
      <c r="Z293" s="24">
        <v>3398966</v>
      </c>
      <c r="AD293" s="17">
        <v>3454</v>
      </c>
      <c r="AE293" s="17">
        <v>301</v>
      </c>
      <c r="AG293" s="17" t="s">
        <v>17</v>
      </c>
      <c r="AH293" s="17">
        <v>13.07</v>
      </c>
      <c r="AI293" s="17">
        <v>245</v>
      </c>
      <c r="AJ293" s="17" t="s">
        <v>227</v>
      </c>
      <c r="AL293" s="17" t="s">
        <v>1027</v>
      </c>
      <c r="AM293" s="17" t="s">
        <v>1028</v>
      </c>
      <c r="AN293" s="17" t="s">
        <v>1029</v>
      </c>
      <c r="AP293" s="17" t="s">
        <v>59</v>
      </c>
      <c r="AR293" s="17" t="s">
        <v>1030</v>
      </c>
      <c r="AV293" s="17" t="s">
        <v>17</v>
      </c>
      <c r="AW293" s="17">
        <v>13.07</v>
      </c>
      <c r="AX293" s="17" t="s">
        <v>1031</v>
      </c>
      <c r="AY293" s="17" t="s">
        <v>227</v>
      </c>
      <c r="BA293" s="17" t="s">
        <v>1027</v>
      </c>
      <c r="BB293" s="17" t="s">
        <v>1032</v>
      </c>
      <c r="BC293" s="17" t="s">
        <v>1029</v>
      </c>
      <c r="BE293" s="17" t="s">
        <v>19</v>
      </c>
      <c r="BJ293" s="18" t="s">
        <v>20</v>
      </c>
      <c r="BQ293" s="19" t="s">
        <v>17</v>
      </c>
      <c r="BS293" s="19" t="s">
        <v>20</v>
      </c>
    </row>
    <row r="294" spans="1:73" ht="135" x14ac:dyDescent="0.25">
      <c r="A294" s="14" t="s">
        <v>1873</v>
      </c>
      <c r="B294" s="60">
        <f>VLOOKUP(A294,Pop!A34:B978,2,FALSE)</f>
        <v>10103</v>
      </c>
      <c r="C294" s="15" t="s">
        <v>17</v>
      </c>
      <c r="D294" s="16">
        <v>3830</v>
      </c>
      <c r="E294" s="16" t="s">
        <v>17</v>
      </c>
      <c r="F294" s="16">
        <v>5</v>
      </c>
      <c r="G294" s="16" t="s">
        <v>227</v>
      </c>
      <c r="I294" s="16">
        <v>0</v>
      </c>
      <c r="J294" s="30" t="s">
        <v>1876</v>
      </c>
      <c r="M294" s="16" t="s">
        <v>1877</v>
      </c>
      <c r="N294" s="16">
        <v>470</v>
      </c>
      <c r="O294" s="16" t="s">
        <v>17</v>
      </c>
      <c r="P294" s="16">
        <v>5</v>
      </c>
      <c r="Q294" s="16" t="s">
        <v>227</v>
      </c>
      <c r="S294" s="16">
        <v>0</v>
      </c>
      <c r="T294" s="30" t="s">
        <v>1878</v>
      </c>
      <c r="W294" s="16" t="s">
        <v>1879</v>
      </c>
      <c r="X294" s="16" t="s">
        <v>175</v>
      </c>
      <c r="AB294" s="16" t="s">
        <v>1880</v>
      </c>
      <c r="AC294" s="16" t="s">
        <v>75</v>
      </c>
      <c r="AD294" s="17">
        <v>3830</v>
      </c>
      <c r="AE294" s="17">
        <v>470</v>
      </c>
      <c r="AG294" s="17" t="s">
        <v>17</v>
      </c>
      <c r="AH294" s="17">
        <v>7.95</v>
      </c>
      <c r="AI294" s="17">
        <v>0</v>
      </c>
      <c r="AJ294" s="17" t="s">
        <v>227</v>
      </c>
      <c r="AL294" s="17" t="s">
        <v>1881</v>
      </c>
      <c r="AO294" s="17" t="s">
        <v>1882</v>
      </c>
      <c r="AP294" s="17" t="s">
        <v>147</v>
      </c>
      <c r="AS294" s="25">
        <v>2170000</v>
      </c>
      <c r="AV294" s="17" t="s">
        <v>17</v>
      </c>
      <c r="AW294" s="17">
        <v>7.95</v>
      </c>
      <c r="AX294" s="17">
        <v>0</v>
      </c>
      <c r="AY294" s="17" t="s">
        <v>227</v>
      </c>
      <c r="BA294" s="17" t="s">
        <v>1881</v>
      </c>
      <c r="BD294" s="17" t="s">
        <v>1883</v>
      </c>
      <c r="BE294" s="17" t="s">
        <v>147</v>
      </c>
      <c r="BH294" s="25">
        <v>2170000</v>
      </c>
      <c r="BJ294" s="18" t="s">
        <v>17</v>
      </c>
      <c r="BK294" s="18">
        <v>3</v>
      </c>
      <c r="BL294" s="18" t="s">
        <v>1884</v>
      </c>
      <c r="BM294" s="18" t="s">
        <v>23</v>
      </c>
      <c r="BN294" s="18" t="s">
        <v>1885</v>
      </c>
      <c r="BP294" s="18" t="s">
        <v>1886</v>
      </c>
      <c r="BQ294" s="19" t="s">
        <v>17</v>
      </c>
      <c r="BR294" s="19">
        <v>13.33</v>
      </c>
      <c r="BS294" s="19" t="s">
        <v>17</v>
      </c>
      <c r="BT294" s="54" t="s">
        <v>1887</v>
      </c>
    </row>
    <row r="295" spans="1:73" x14ac:dyDescent="0.25">
      <c r="A295" s="14" t="s">
        <v>1953</v>
      </c>
      <c r="B295" s="60">
        <f>VLOOKUP(A295,Pop!A211:B1155,2,FALSE)</f>
        <v>11463</v>
      </c>
      <c r="C295" s="15" t="s">
        <v>17</v>
      </c>
      <c r="D295" s="16">
        <v>4363</v>
      </c>
      <c r="E295" s="16" t="s">
        <v>17</v>
      </c>
      <c r="F295" s="27">
        <v>14.14</v>
      </c>
      <c r="G295" s="16" t="s">
        <v>227</v>
      </c>
      <c r="I295" s="16">
        <v>200</v>
      </c>
      <c r="J295" s="27">
        <v>7.07</v>
      </c>
      <c r="M295" s="16" t="s">
        <v>1956</v>
      </c>
      <c r="N295" s="16">
        <v>503</v>
      </c>
      <c r="O295" s="16" t="s">
        <v>17</v>
      </c>
      <c r="P295" s="27">
        <v>14.14</v>
      </c>
      <c r="Q295" s="16" t="s">
        <v>227</v>
      </c>
      <c r="S295" s="16">
        <v>200</v>
      </c>
      <c r="T295" s="27">
        <v>7.07</v>
      </c>
      <c r="W295" s="16" t="s">
        <v>1957</v>
      </c>
      <c r="X295" s="16" t="s">
        <v>1388</v>
      </c>
      <c r="Z295" s="16" t="s">
        <v>1958</v>
      </c>
      <c r="AB295" s="16" t="s">
        <v>1959</v>
      </c>
      <c r="AD295" s="25">
        <v>4363</v>
      </c>
      <c r="AE295" s="17">
        <v>503</v>
      </c>
      <c r="AF295" s="22">
        <v>48.77</v>
      </c>
      <c r="AG295" s="17" t="s">
        <v>17</v>
      </c>
      <c r="AH295" s="22">
        <v>15.72</v>
      </c>
      <c r="AI295" s="17">
        <v>0</v>
      </c>
      <c r="AJ295" s="17" t="s">
        <v>227</v>
      </c>
      <c r="AL295" s="22">
        <v>7.51</v>
      </c>
      <c r="AO295" s="17" t="s">
        <v>1960</v>
      </c>
      <c r="AP295" s="17" t="s">
        <v>197</v>
      </c>
      <c r="AR295" s="31">
        <v>1463000</v>
      </c>
      <c r="AS295" s="17" t="s">
        <v>1961</v>
      </c>
      <c r="AU295" s="22">
        <v>144.63</v>
      </c>
      <c r="AV295" s="17" t="s">
        <v>17</v>
      </c>
      <c r="AW295" s="22">
        <v>15.72</v>
      </c>
      <c r="AX295" s="17">
        <v>0</v>
      </c>
      <c r="AY295" s="17" t="s">
        <v>227</v>
      </c>
      <c r="BA295" s="22">
        <v>7.51</v>
      </c>
      <c r="BD295" s="17" t="s">
        <v>1962</v>
      </c>
      <c r="BE295" s="17" t="s">
        <v>197</v>
      </c>
      <c r="BG295" s="31">
        <v>1463000</v>
      </c>
      <c r="BH295" s="17" t="s">
        <v>1961</v>
      </c>
      <c r="BJ295" s="18" t="s">
        <v>17</v>
      </c>
      <c r="BK295" s="33">
        <v>2</v>
      </c>
      <c r="BL295" s="33">
        <v>28.44</v>
      </c>
      <c r="BM295" s="18" t="s">
        <v>23</v>
      </c>
      <c r="BP295" s="18" t="s">
        <v>1963</v>
      </c>
      <c r="BQ295" s="19" t="s">
        <v>20</v>
      </c>
      <c r="BS295" s="19" t="s">
        <v>20</v>
      </c>
    </row>
    <row r="296" spans="1:73" x14ac:dyDescent="0.25">
      <c r="A296" s="14" t="s">
        <v>554</v>
      </c>
      <c r="B296" s="60">
        <f>VLOOKUP(A296,Pop!A205:B1149,2,FALSE)</f>
        <v>13374</v>
      </c>
      <c r="C296" s="15" t="s">
        <v>17</v>
      </c>
      <c r="D296" s="24">
        <v>6000</v>
      </c>
      <c r="E296" s="16" t="s">
        <v>17</v>
      </c>
      <c r="F296" s="16">
        <v>16.12</v>
      </c>
      <c r="G296" s="16" t="s">
        <v>21</v>
      </c>
      <c r="I296" s="24">
        <v>1000</v>
      </c>
      <c r="J296" s="16">
        <v>6.51</v>
      </c>
      <c r="K296" s="16">
        <v>48.67</v>
      </c>
      <c r="L296" s="16">
        <v>81.22</v>
      </c>
      <c r="N296" s="24">
        <v>3000</v>
      </c>
      <c r="O296" s="16" t="s">
        <v>17</v>
      </c>
      <c r="P296" s="16">
        <v>16.12</v>
      </c>
      <c r="Q296" s="16" t="s">
        <v>21</v>
      </c>
      <c r="S296" s="24">
        <v>1000</v>
      </c>
      <c r="T296" s="16">
        <v>6.51</v>
      </c>
      <c r="U296" s="16">
        <v>178.87</v>
      </c>
      <c r="V296" s="16">
        <v>1318.12</v>
      </c>
      <c r="X296" s="16" t="s">
        <v>22</v>
      </c>
      <c r="Z296" s="16" t="s">
        <v>557</v>
      </c>
      <c r="AD296" s="25">
        <v>5000</v>
      </c>
      <c r="AE296" s="25">
        <v>3000</v>
      </c>
      <c r="AF296" s="17">
        <v>58.78</v>
      </c>
      <c r="AG296" s="17" t="s">
        <v>20</v>
      </c>
      <c r="AN296" s="17" t="s">
        <v>558</v>
      </c>
      <c r="AP296" s="17" t="s">
        <v>22</v>
      </c>
      <c r="AR296" s="17" t="s">
        <v>557</v>
      </c>
      <c r="AU296" s="17">
        <v>60</v>
      </c>
      <c r="AV296" s="17" t="s">
        <v>20</v>
      </c>
      <c r="BC296" s="17" t="s">
        <v>559</v>
      </c>
      <c r="BE296" s="17" t="s">
        <v>22</v>
      </c>
      <c r="BJ296" s="18" t="s">
        <v>17</v>
      </c>
      <c r="BK296" s="18">
        <v>2</v>
      </c>
      <c r="BL296" s="18">
        <v>2</v>
      </c>
      <c r="BM296" s="18" t="s">
        <v>38</v>
      </c>
      <c r="BP296" s="18" t="s">
        <v>102</v>
      </c>
      <c r="BQ296" s="19" t="s">
        <v>20</v>
      </c>
      <c r="BS296" s="19" t="s">
        <v>17</v>
      </c>
      <c r="BT296" s="53">
        <v>4.8499999999999996</v>
      </c>
    </row>
    <row r="297" spans="1:73" x14ac:dyDescent="0.25">
      <c r="A297" s="14" t="s">
        <v>690</v>
      </c>
      <c r="B297" s="60">
        <f>VLOOKUP(A297,Pop!A10:B954,2,FALSE)</f>
        <v>14541</v>
      </c>
      <c r="C297" s="15" t="s">
        <v>17</v>
      </c>
      <c r="D297" s="16">
        <v>7137</v>
      </c>
      <c r="E297" s="16" t="s">
        <v>17</v>
      </c>
      <c r="F297" s="16">
        <v>11.01</v>
      </c>
      <c r="G297" s="16" t="s">
        <v>21</v>
      </c>
      <c r="I297" s="16">
        <v>1000</v>
      </c>
      <c r="J297" s="16">
        <v>6.01</v>
      </c>
      <c r="K297" s="16">
        <v>35.049999999999997</v>
      </c>
      <c r="L297" s="16">
        <v>65.099999999999994</v>
      </c>
      <c r="N297" s="16">
        <v>512</v>
      </c>
      <c r="O297" s="16" t="s">
        <v>17</v>
      </c>
      <c r="P297" s="16">
        <v>21.01</v>
      </c>
      <c r="Q297" s="16" t="s">
        <v>21</v>
      </c>
      <c r="S297" s="16">
        <v>1000</v>
      </c>
      <c r="T297" s="16">
        <v>6.01</v>
      </c>
      <c r="U297" s="16">
        <v>165.25</v>
      </c>
      <c r="V297" s="16">
        <v>1217</v>
      </c>
      <c r="X297" s="16" t="s">
        <v>19</v>
      </c>
      <c r="AC297" s="16" t="s">
        <v>95</v>
      </c>
      <c r="AD297" s="17">
        <v>5669</v>
      </c>
      <c r="AE297" s="17">
        <v>421</v>
      </c>
      <c r="AG297" s="17" t="s">
        <v>17</v>
      </c>
      <c r="AH297" s="17">
        <v>12.62</v>
      </c>
      <c r="AI297" s="17">
        <v>1000</v>
      </c>
      <c r="AJ297" s="17" t="s">
        <v>21</v>
      </c>
      <c r="AL297" s="17">
        <v>7.62</v>
      </c>
      <c r="AN297" s="17">
        <v>7.62</v>
      </c>
      <c r="AP297" s="17" t="s">
        <v>42</v>
      </c>
      <c r="AT297" s="17" t="s">
        <v>693</v>
      </c>
      <c r="AV297" s="17" t="s">
        <v>17</v>
      </c>
      <c r="AW297" s="17">
        <v>12.62</v>
      </c>
      <c r="AX297" s="17">
        <v>1000</v>
      </c>
      <c r="AY297" s="17" t="s">
        <v>21</v>
      </c>
      <c r="BA297" s="17">
        <v>7.62</v>
      </c>
      <c r="BC297" s="17">
        <v>7.62</v>
      </c>
      <c r="BE297" s="17" t="s">
        <v>42</v>
      </c>
      <c r="BI297" s="17" t="s">
        <v>694</v>
      </c>
      <c r="BJ297" s="18" t="s">
        <v>17</v>
      </c>
      <c r="BK297" s="18">
        <v>5</v>
      </c>
      <c r="BL297" s="18">
        <v>5</v>
      </c>
      <c r="BM297" s="18" t="s">
        <v>23</v>
      </c>
      <c r="BN297" s="18" t="s">
        <v>695</v>
      </c>
      <c r="BP297" s="18" t="s">
        <v>696</v>
      </c>
      <c r="BQ297" s="19" t="s">
        <v>20</v>
      </c>
      <c r="BS297" s="19" t="s">
        <v>17</v>
      </c>
      <c r="BT297" s="54">
        <v>2.85</v>
      </c>
    </row>
    <row r="298" spans="1:73" x14ac:dyDescent="0.25">
      <c r="A298" s="14" t="s">
        <v>243</v>
      </c>
      <c r="B298" s="60">
        <f>VLOOKUP(A298,Pop!A43:B987,2,FALSE)</f>
        <v>15447</v>
      </c>
      <c r="C298" s="15" t="s">
        <v>17</v>
      </c>
      <c r="D298" s="16">
        <v>5700</v>
      </c>
      <c r="E298" s="16" t="s">
        <v>20</v>
      </c>
      <c r="K298" s="16">
        <v>37</v>
      </c>
      <c r="L298" s="16">
        <v>73</v>
      </c>
      <c r="N298" s="16">
        <v>400</v>
      </c>
      <c r="O298" s="16" t="s">
        <v>20</v>
      </c>
      <c r="U298" s="16">
        <v>183</v>
      </c>
      <c r="V298" s="16">
        <v>1462</v>
      </c>
      <c r="X298" s="16" t="s">
        <v>42</v>
      </c>
      <c r="AB298" s="16" t="s">
        <v>246</v>
      </c>
      <c r="AC298" s="16" t="s">
        <v>75</v>
      </c>
      <c r="AD298" s="17">
        <v>5700</v>
      </c>
      <c r="AE298" s="17">
        <v>400</v>
      </c>
      <c r="AF298" s="17">
        <v>25</v>
      </c>
      <c r="AG298" s="17" t="s">
        <v>20</v>
      </c>
      <c r="AN298" s="17">
        <v>5.69</v>
      </c>
      <c r="AP298" s="17" t="s">
        <v>42</v>
      </c>
      <c r="AT298" s="17" t="s">
        <v>247</v>
      </c>
      <c r="AU298" s="17" t="s">
        <v>248</v>
      </c>
      <c r="AV298" s="17" t="s">
        <v>20</v>
      </c>
      <c r="BC298" s="17">
        <v>5.69</v>
      </c>
      <c r="BE298" s="17" t="s">
        <v>42</v>
      </c>
      <c r="BI298" s="17" t="s">
        <v>247</v>
      </c>
      <c r="BJ298" s="18" t="s">
        <v>17</v>
      </c>
      <c r="BK298" s="18">
        <v>7.12</v>
      </c>
      <c r="BL298" s="18">
        <v>7.12</v>
      </c>
      <c r="BM298" s="18" t="s">
        <v>38</v>
      </c>
      <c r="BP298" s="18" t="s">
        <v>249</v>
      </c>
      <c r="BQ298" s="19" t="s">
        <v>20</v>
      </c>
      <c r="BS298" s="19" t="s">
        <v>17</v>
      </c>
      <c r="BT298" s="54">
        <v>11.8</v>
      </c>
      <c r="BU298" s="57" t="s">
        <v>250</v>
      </c>
    </row>
    <row r="299" spans="1:73" x14ac:dyDescent="0.25">
      <c r="A299" s="14" t="s">
        <v>1002</v>
      </c>
      <c r="B299" s="60">
        <f>VLOOKUP(A299,Pop!A124:B1068,2,FALSE)</f>
        <v>17278</v>
      </c>
      <c r="C299" s="15" t="s">
        <v>17</v>
      </c>
      <c r="D299" s="16">
        <v>6359</v>
      </c>
      <c r="E299" s="16" t="s">
        <v>17</v>
      </c>
      <c r="F299" s="27">
        <v>8.91</v>
      </c>
      <c r="G299" s="16" t="s">
        <v>21</v>
      </c>
      <c r="I299" s="16">
        <v>0</v>
      </c>
      <c r="J299" s="16" t="s">
        <v>1005</v>
      </c>
      <c r="K299" s="16">
        <v>42.01</v>
      </c>
      <c r="L299" s="16">
        <v>75.11</v>
      </c>
      <c r="N299" s="16">
        <v>515</v>
      </c>
      <c r="O299" s="16" t="s">
        <v>17</v>
      </c>
      <c r="P299" s="16">
        <v>8.91</v>
      </c>
      <c r="Q299" s="16" t="s">
        <v>21</v>
      </c>
      <c r="S299" s="16">
        <v>0</v>
      </c>
      <c r="T299" s="16" t="s">
        <v>1006</v>
      </c>
      <c r="U299" s="16">
        <v>174.41</v>
      </c>
      <c r="V299" s="16">
        <v>1332.91</v>
      </c>
      <c r="X299" s="16" t="s">
        <v>19</v>
      </c>
      <c r="AD299" s="17">
        <v>5738</v>
      </c>
      <c r="AE299" s="17">
        <v>359</v>
      </c>
      <c r="AF299" s="17">
        <v>28.38</v>
      </c>
      <c r="AG299" s="17" t="s">
        <v>17</v>
      </c>
      <c r="AH299" s="17">
        <v>5.72</v>
      </c>
      <c r="AI299" s="17">
        <v>0</v>
      </c>
      <c r="AJ299" s="17" t="s">
        <v>21</v>
      </c>
      <c r="AL299" s="17" t="s">
        <v>1007</v>
      </c>
      <c r="AN299" s="17" t="s">
        <v>1008</v>
      </c>
      <c r="AO299" s="17" t="s">
        <v>1009</v>
      </c>
      <c r="AP299" s="17" t="s">
        <v>19</v>
      </c>
      <c r="AU299" s="17">
        <v>3.59</v>
      </c>
      <c r="AV299" s="17" t="s">
        <v>17</v>
      </c>
      <c r="AW299" s="17">
        <v>5.72</v>
      </c>
      <c r="AX299" s="17">
        <v>0</v>
      </c>
      <c r="AY299" s="17" t="s">
        <v>21</v>
      </c>
      <c r="BA299" s="17" t="s">
        <v>1007</v>
      </c>
      <c r="BE299" s="17" t="s">
        <v>19</v>
      </c>
      <c r="BJ299" s="18" t="s">
        <v>17</v>
      </c>
      <c r="BK299" s="18">
        <v>5.55</v>
      </c>
      <c r="BL299" s="18">
        <v>5.55</v>
      </c>
      <c r="BM299" s="18" t="s">
        <v>23</v>
      </c>
      <c r="BN299" s="18" t="s">
        <v>1010</v>
      </c>
      <c r="BQ299" s="19" t="s">
        <v>20</v>
      </c>
      <c r="BS299" s="19" t="s">
        <v>17</v>
      </c>
      <c r="BT299" s="54">
        <v>2.66</v>
      </c>
    </row>
    <row r="300" spans="1:73" x14ac:dyDescent="0.25">
      <c r="A300" s="14" t="s">
        <v>2521</v>
      </c>
      <c r="B300" s="60">
        <f>VLOOKUP(A300,Pop!A89:B1033,2,FALSE)</f>
        <v>25206</v>
      </c>
      <c r="C300" s="15" t="s">
        <v>17</v>
      </c>
      <c r="D300" s="24">
        <v>9163</v>
      </c>
      <c r="E300" s="16" t="s">
        <v>17</v>
      </c>
      <c r="F300" s="27">
        <v>16.53</v>
      </c>
      <c r="G300" s="16" t="s">
        <v>21</v>
      </c>
      <c r="I300" s="24">
        <v>2000</v>
      </c>
      <c r="J300" s="27">
        <v>3.79</v>
      </c>
      <c r="K300" s="27">
        <v>28.14</v>
      </c>
      <c r="L300" s="27">
        <v>47.49</v>
      </c>
      <c r="N300" s="24">
        <v>1072</v>
      </c>
      <c r="O300" s="16" t="s">
        <v>17</v>
      </c>
      <c r="P300" s="27">
        <v>16.53</v>
      </c>
      <c r="Q300" s="16" t="s">
        <v>21</v>
      </c>
      <c r="S300" s="24">
        <v>2000</v>
      </c>
      <c r="T300" s="27">
        <v>3.79</v>
      </c>
      <c r="U300" s="27">
        <v>100.54</v>
      </c>
      <c r="V300" s="27">
        <v>602.79</v>
      </c>
      <c r="X300" s="16" t="s">
        <v>19</v>
      </c>
      <c r="AC300" s="16" t="s">
        <v>2016</v>
      </c>
      <c r="AD300" s="25">
        <v>9018</v>
      </c>
      <c r="AE300" s="17">
        <v>933</v>
      </c>
      <c r="AF300" s="22">
        <v>23.03</v>
      </c>
      <c r="AG300" s="17" t="s">
        <v>17</v>
      </c>
      <c r="AH300" s="22">
        <v>16.61</v>
      </c>
      <c r="AI300" s="25">
        <v>3000</v>
      </c>
      <c r="AJ300" s="17" t="s">
        <v>21</v>
      </c>
      <c r="AL300" s="22">
        <v>3.15</v>
      </c>
      <c r="AN300" s="17" t="s">
        <v>2017</v>
      </c>
      <c r="AP300" s="17" t="s">
        <v>19</v>
      </c>
      <c r="AU300" s="17" t="s">
        <v>2018</v>
      </c>
      <c r="AV300" s="17" t="s">
        <v>17</v>
      </c>
      <c r="AW300" s="22">
        <v>16.61</v>
      </c>
      <c r="AX300" s="25">
        <v>3000</v>
      </c>
      <c r="AY300" s="17" t="s">
        <v>21</v>
      </c>
      <c r="BA300" s="17" t="s">
        <v>2019</v>
      </c>
      <c r="BC300" s="17" t="s">
        <v>2020</v>
      </c>
      <c r="BE300" s="17" t="s">
        <v>19</v>
      </c>
      <c r="BJ300" s="18" t="s">
        <v>17</v>
      </c>
      <c r="BK300" s="33">
        <v>3</v>
      </c>
      <c r="BL300" s="33">
        <v>9</v>
      </c>
      <c r="BM300" s="18" t="s">
        <v>38</v>
      </c>
      <c r="BO300" s="18" t="s">
        <v>2021</v>
      </c>
      <c r="BP300" s="18" t="s">
        <v>2022</v>
      </c>
      <c r="BQ300" s="19" t="s">
        <v>17</v>
      </c>
      <c r="BR300" s="23">
        <v>14.5</v>
      </c>
      <c r="BS300" s="19" t="s">
        <v>17</v>
      </c>
      <c r="BT300" s="54" t="s">
        <v>2023</v>
      </c>
    </row>
    <row r="301" spans="1:73" x14ac:dyDescent="0.25">
      <c r="A301" s="14" t="s">
        <v>817</v>
      </c>
      <c r="B301" s="61">
        <v>27552</v>
      </c>
      <c r="C301" s="15" t="s">
        <v>17</v>
      </c>
      <c r="D301" s="16">
        <v>8756</v>
      </c>
      <c r="E301" s="16" t="s">
        <v>17</v>
      </c>
      <c r="F301" s="16">
        <v>7.05</v>
      </c>
      <c r="G301" s="16" t="s">
        <v>227</v>
      </c>
      <c r="I301" s="16">
        <v>0</v>
      </c>
      <c r="J301" s="16">
        <v>1.93</v>
      </c>
      <c r="M301" s="16" t="s">
        <v>838</v>
      </c>
      <c r="N301" s="16">
        <v>724</v>
      </c>
      <c r="O301" s="16" t="s">
        <v>17</v>
      </c>
      <c r="P301" s="16">
        <v>7.05</v>
      </c>
      <c r="Q301" s="16" t="s">
        <v>227</v>
      </c>
      <c r="S301" s="16">
        <v>0</v>
      </c>
      <c r="T301" s="16">
        <v>1.75</v>
      </c>
      <c r="W301" s="16" t="s">
        <v>839</v>
      </c>
      <c r="X301" s="16" t="s">
        <v>19</v>
      </c>
      <c r="Y301" s="16" t="s">
        <v>840</v>
      </c>
      <c r="AC301" s="16" t="s">
        <v>841</v>
      </c>
      <c r="AG301" s="17" t="s">
        <v>17</v>
      </c>
      <c r="AV301" s="17" t="s">
        <v>17</v>
      </c>
      <c r="BJ301" s="18" t="s">
        <v>17</v>
      </c>
      <c r="BK301" s="18">
        <v>4</v>
      </c>
      <c r="BL301" s="18">
        <v>4</v>
      </c>
      <c r="BM301" s="18" t="s">
        <v>23</v>
      </c>
      <c r="BN301" s="18" t="s">
        <v>842</v>
      </c>
      <c r="BQ301" s="19" t="s">
        <v>20</v>
      </c>
      <c r="BS301" s="19" t="s">
        <v>20</v>
      </c>
    </row>
    <row r="302" spans="1:73" x14ac:dyDescent="0.25">
      <c r="A302" s="14" t="s">
        <v>1165</v>
      </c>
      <c r="B302" s="60">
        <f>VLOOKUP(A302,Pop!A173:B1117,2,FALSE)</f>
        <v>28079</v>
      </c>
      <c r="C302" s="15" t="s">
        <v>17</v>
      </c>
      <c r="D302" s="16">
        <v>11000</v>
      </c>
      <c r="E302" s="16" t="s">
        <v>17</v>
      </c>
      <c r="F302" s="16">
        <v>15.54</v>
      </c>
      <c r="G302" s="16" t="s">
        <v>227</v>
      </c>
      <c r="I302" s="16">
        <v>200</v>
      </c>
      <c r="J302" s="16">
        <v>3.8250000000000002</v>
      </c>
      <c r="M302" s="16" t="s">
        <v>1168</v>
      </c>
      <c r="N302" s="16" t="s">
        <v>1169</v>
      </c>
      <c r="O302" s="16" t="s">
        <v>20</v>
      </c>
      <c r="W302" s="16" t="s">
        <v>1170</v>
      </c>
      <c r="X302" s="16" t="s">
        <v>22</v>
      </c>
      <c r="Z302" s="16" t="s">
        <v>1171</v>
      </c>
      <c r="AD302" s="17">
        <v>11000</v>
      </c>
      <c r="AF302" s="17">
        <v>16.75</v>
      </c>
      <c r="AG302" s="17" t="s">
        <v>17</v>
      </c>
      <c r="AH302" s="17">
        <v>10.7</v>
      </c>
      <c r="AI302" s="17" t="s">
        <v>1172</v>
      </c>
      <c r="AJ302" s="17" t="s">
        <v>227</v>
      </c>
      <c r="AL302" s="17" t="s">
        <v>1173</v>
      </c>
      <c r="AO302" s="17" t="s">
        <v>1174</v>
      </c>
      <c r="AP302" s="17" t="s">
        <v>19</v>
      </c>
      <c r="AU302" s="17">
        <v>16.75</v>
      </c>
      <c r="AV302" s="17" t="s">
        <v>17</v>
      </c>
      <c r="AW302" s="17">
        <v>4.74</v>
      </c>
      <c r="AX302" s="17" t="s">
        <v>1172</v>
      </c>
      <c r="AY302" s="17" t="s">
        <v>227</v>
      </c>
      <c r="BA302" s="17" t="s">
        <v>1173</v>
      </c>
      <c r="BJ302" s="18" t="s">
        <v>17</v>
      </c>
      <c r="BK302" s="18">
        <v>1.75</v>
      </c>
      <c r="BL302" s="18">
        <v>10</v>
      </c>
      <c r="BM302" s="18" t="s">
        <v>38</v>
      </c>
      <c r="BP302" s="18" t="s">
        <v>1175</v>
      </c>
      <c r="BQ302" s="19" t="s">
        <v>17</v>
      </c>
      <c r="BR302" s="19">
        <v>10.7</v>
      </c>
      <c r="BS302" s="19" t="s">
        <v>20</v>
      </c>
    </row>
    <row r="303" spans="1:73" ht="30" x14ac:dyDescent="0.25">
      <c r="A303" s="14" t="s">
        <v>2160</v>
      </c>
      <c r="B303" s="60">
        <f>VLOOKUP(A303,Pop!A63:B1007,2,FALSE)</f>
        <v>57637</v>
      </c>
      <c r="C303" s="15" t="s">
        <v>17</v>
      </c>
      <c r="D303" s="24">
        <v>21522</v>
      </c>
      <c r="E303" s="16" t="s">
        <v>17</v>
      </c>
      <c r="F303" s="27">
        <v>7.09</v>
      </c>
      <c r="G303" s="16" t="s">
        <v>21</v>
      </c>
      <c r="I303" s="24">
        <v>1496</v>
      </c>
      <c r="J303" s="27">
        <v>4.7400000000000003E-3</v>
      </c>
      <c r="K303" s="16" t="s">
        <v>280</v>
      </c>
      <c r="L303" s="27">
        <v>47.4</v>
      </c>
      <c r="N303" s="16">
        <v>2061</v>
      </c>
      <c r="O303" s="16" t="s">
        <v>17</v>
      </c>
      <c r="P303" s="16">
        <v>17.72</v>
      </c>
      <c r="Q303" s="16" t="s">
        <v>227</v>
      </c>
      <c r="S303" s="16">
        <v>3740</v>
      </c>
      <c r="T303" s="27">
        <v>4.7400000000000003E-3</v>
      </c>
      <c r="U303" s="27">
        <v>116.27</v>
      </c>
      <c r="V303" s="27">
        <v>770.69</v>
      </c>
      <c r="X303" s="16" t="s">
        <v>22</v>
      </c>
      <c r="Z303" s="16" t="s">
        <v>281</v>
      </c>
      <c r="AD303" s="25">
        <v>21522</v>
      </c>
      <c r="AE303" s="25">
        <v>2061</v>
      </c>
      <c r="AF303" s="17" t="s">
        <v>282</v>
      </c>
      <c r="AG303" s="17" t="s">
        <v>17</v>
      </c>
      <c r="AH303" s="17" t="s">
        <v>283</v>
      </c>
      <c r="AI303" s="17">
        <v>1496</v>
      </c>
      <c r="AJ303" s="17" t="s">
        <v>21</v>
      </c>
      <c r="AL303" s="22">
        <v>6.5399999999999998E-3</v>
      </c>
      <c r="AN303" s="22">
        <v>6.54</v>
      </c>
      <c r="AP303" s="17" t="s">
        <v>22</v>
      </c>
      <c r="AR303" s="17" t="s">
        <v>284</v>
      </c>
      <c r="AU303" s="22">
        <v>86.26</v>
      </c>
      <c r="AV303" s="17" t="s">
        <v>17</v>
      </c>
      <c r="AW303" s="17" t="s">
        <v>285</v>
      </c>
      <c r="AX303" s="17" t="s">
        <v>286</v>
      </c>
      <c r="AY303" s="17" t="s">
        <v>21</v>
      </c>
      <c r="BA303" s="22">
        <v>6.5399999999999998E-3</v>
      </c>
      <c r="BC303" s="22">
        <v>6.54</v>
      </c>
      <c r="BE303" s="17" t="s">
        <v>59</v>
      </c>
      <c r="BG303" s="17" t="s">
        <v>287</v>
      </c>
      <c r="BJ303" s="18" t="s">
        <v>17</v>
      </c>
      <c r="BK303" s="18" t="s">
        <v>288</v>
      </c>
      <c r="BL303" s="18" t="s">
        <v>288</v>
      </c>
      <c r="BM303" s="18" t="s">
        <v>23</v>
      </c>
      <c r="BN303" s="18" t="s">
        <v>289</v>
      </c>
      <c r="BP303" s="18" t="s">
        <v>290</v>
      </c>
      <c r="BQ303" s="19" t="s">
        <v>17</v>
      </c>
      <c r="BR303" s="19" t="s">
        <v>291</v>
      </c>
      <c r="BS303" s="19" t="s">
        <v>20</v>
      </c>
      <c r="BU303" s="57" t="s">
        <v>292</v>
      </c>
    </row>
    <row r="304" spans="1:73" x14ac:dyDescent="0.25">
      <c r="A304" s="14" t="s">
        <v>443</v>
      </c>
      <c r="B304" s="60">
        <f>VLOOKUP(A304,Pop!A120:B1064,2,FALSE)</f>
        <v>67862</v>
      </c>
      <c r="C304" s="15" t="s">
        <v>17</v>
      </c>
      <c r="D304" s="24">
        <v>24570</v>
      </c>
      <c r="E304" s="16" t="s">
        <v>17</v>
      </c>
      <c r="F304" s="16">
        <v>7.07</v>
      </c>
      <c r="G304" s="16" t="s">
        <v>227</v>
      </c>
      <c r="I304" s="16">
        <v>100</v>
      </c>
      <c r="J304" s="16" t="s">
        <v>446</v>
      </c>
      <c r="M304" s="16" t="s">
        <v>447</v>
      </c>
      <c r="N304" s="24">
        <v>1433</v>
      </c>
      <c r="O304" s="16" t="s">
        <v>17</v>
      </c>
      <c r="P304" s="16">
        <v>7.07</v>
      </c>
      <c r="Q304" s="16" t="s">
        <v>227</v>
      </c>
      <c r="S304" s="16">
        <v>100</v>
      </c>
      <c r="T304" s="16" t="s">
        <v>448</v>
      </c>
      <c r="W304" s="16" t="s">
        <v>449</v>
      </c>
      <c r="X304" s="16" t="s">
        <v>22</v>
      </c>
      <c r="Z304" s="34">
        <v>11775000</v>
      </c>
      <c r="AC304" s="16" t="s">
        <v>75</v>
      </c>
      <c r="AD304" s="25">
        <v>24512</v>
      </c>
      <c r="AE304" s="25">
        <v>1408</v>
      </c>
      <c r="AF304" s="22">
        <v>36.08</v>
      </c>
      <c r="AG304" s="17" t="s">
        <v>17</v>
      </c>
      <c r="AH304" s="17">
        <v>8.15</v>
      </c>
      <c r="AI304" s="17">
        <v>100</v>
      </c>
      <c r="AJ304" s="17" t="s">
        <v>227</v>
      </c>
      <c r="AL304" s="17" t="s">
        <v>450</v>
      </c>
      <c r="AO304" s="17" t="s">
        <v>451</v>
      </c>
      <c r="AP304" s="17" t="s">
        <v>22</v>
      </c>
      <c r="AR304" s="17" t="s">
        <v>452</v>
      </c>
      <c r="AU304" s="17" t="s">
        <v>453</v>
      </c>
      <c r="AV304" s="17" t="s">
        <v>17</v>
      </c>
      <c r="AW304" s="17">
        <v>8.15</v>
      </c>
      <c r="AX304" s="17">
        <v>100</v>
      </c>
      <c r="AY304" s="17" t="s">
        <v>227</v>
      </c>
      <c r="BA304" s="17" t="s">
        <v>450</v>
      </c>
      <c r="BD304" s="17">
        <v>12.14</v>
      </c>
      <c r="BE304" s="17" t="s">
        <v>22</v>
      </c>
      <c r="BG304" s="17" t="s">
        <v>452</v>
      </c>
      <c r="BJ304" s="18" t="s">
        <v>17</v>
      </c>
      <c r="BK304" s="18">
        <v>4.5</v>
      </c>
      <c r="BL304" s="18" t="s">
        <v>454</v>
      </c>
      <c r="BM304" s="18" t="s">
        <v>38</v>
      </c>
      <c r="BP304" s="18" t="s">
        <v>455</v>
      </c>
      <c r="BQ304" s="19" t="s">
        <v>17</v>
      </c>
      <c r="BR304" s="19">
        <v>12</v>
      </c>
      <c r="BS304" s="19" t="s">
        <v>17</v>
      </c>
      <c r="BT304" s="54">
        <v>5.0999999999999996</v>
      </c>
    </row>
    <row r="305" spans="1:73" x14ac:dyDescent="0.25">
      <c r="A305" s="14" t="s">
        <v>2266</v>
      </c>
      <c r="B305" s="60">
        <f>VLOOKUP(A305,Pop!A251:B1195,2,FALSE)</f>
        <v>82684</v>
      </c>
      <c r="C305" s="15" t="s">
        <v>17</v>
      </c>
      <c r="D305" s="24">
        <v>26133</v>
      </c>
      <c r="E305" s="16" t="s">
        <v>17</v>
      </c>
      <c r="F305" s="16">
        <v>13.48</v>
      </c>
      <c r="G305" s="16" t="s">
        <v>38</v>
      </c>
      <c r="H305" s="16" t="s">
        <v>2064</v>
      </c>
      <c r="I305" s="16">
        <v>2</v>
      </c>
      <c r="J305" s="16">
        <v>4.12</v>
      </c>
      <c r="M305" s="16" t="s">
        <v>2065</v>
      </c>
      <c r="N305" s="24">
        <v>2614</v>
      </c>
      <c r="O305" s="16" t="s">
        <v>17</v>
      </c>
      <c r="P305" s="16">
        <v>13.48</v>
      </c>
      <c r="Q305" s="16" t="s">
        <v>38</v>
      </c>
      <c r="R305" s="16" t="s">
        <v>2064</v>
      </c>
      <c r="S305" s="16">
        <v>2</v>
      </c>
      <c r="T305" s="16">
        <v>4.12</v>
      </c>
      <c r="V305" s="16" t="s">
        <v>2066</v>
      </c>
      <c r="W305" s="16" t="s">
        <v>2067</v>
      </c>
      <c r="X305" s="16" t="s">
        <v>22</v>
      </c>
      <c r="Z305" s="16" t="s">
        <v>1938</v>
      </c>
      <c r="AC305" s="16" t="s">
        <v>2068</v>
      </c>
      <c r="AD305" s="25">
        <v>82000</v>
      </c>
      <c r="AE305" s="25">
        <v>2614</v>
      </c>
      <c r="AF305" s="17">
        <v>35.58</v>
      </c>
      <c r="AG305" s="17" t="s">
        <v>17</v>
      </c>
      <c r="AH305" s="17">
        <v>10.95</v>
      </c>
      <c r="AI305" s="17">
        <v>2</v>
      </c>
      <c r="AJ305" s="17" t="s">
        <v>38</v>
      </c>
      <c r="AK305" s="17" t="s">
        <v>2069</v>
      </c>
      <c r="AL305" s="17">
        <v>4.1050000000000004</v>
      </c>
      <c r="AP305" s="17" t="s">
        <v>22</v>
      </c>
      <c r="AR305" s="17" t="s">
        <v>1938</v>
      </c>
      <c r="AU305" s="17" t="s">
        <v>1938</v>
      </c>
      <c r="AV305" s="17" t="s">
        <v>17</v>
      </c>
      <c r="AW305" s="17">
        <v>10.95</v>
      </c>
      <c r="AX305" s="17">
        <v>2</v>
      </c>
      <c r="AY305" s="17" t="s">
        <v>38</v>
      </c>
      <c r="AZ305" s="17" t="s">
        <v>2069</v>
      </c>
      <c r="BA305" s="17">
        <v>4.1050000000000004</v>
      </c>
      <c r="BE305" s="17" t="s">
        <v>22</v>
      </c>
      <c r="BJ305" s="18" t="s">
        <v>17</v>
      </c>
      <c r="BK305" s="18">
        <v>1.2</v>
      </c>
      <c r="BL305" s="18" t="s">
        <v>1938</v>
      </c>
      <c r="BP305" s="18" t="s">
        <v>2070</v>
      </c>
      <c r="BQ305" s="19" t="s">
        <v>20</v>
      </c>
      <c r="BS305" s="19" t="s">
        <v>20</v>
      </c>
      <c r="BU305" s="57" t="s">
        <v>2951</v>
      </c>
    </row>
    <row r="306" spans="1:73" x14ac:dyDescent="0.25">
      <c r="A306" s="14" t="s">
        <v>2194</v>
      </c>
      <c r="B306" s="60">
        <f>VLOOKUP(A306,Pop!A36:B980,2,FALSE)</f>
        <v>126326</v>
      </c>
      <c r="C306" s="15" t="s">
        <v>17</v>
      </c>
      <c r="D306" s="24">
        <v>45465</v>
      </c>
      <c r="E306" s="16" t="s">
        <v>17</v>
      </c>
      <c r="F306" s="27">
        <v>11.89</v>
      </c>
      <c r="G306" s="16" t="s">
        <v>38</v>
      </c>
      <c r="H306" s="16" t="s">
        <v>1413</v>
      </c>
      <c r="I306" s="16">
        <v>0</v>
      </c>
      <c r="J306" s="27">
        <v>2.0388000000000002</v>
      </c>
      <c r="M306" s="16" t="s">
        <v>1414</v>
      </c>
      <c r="N306" s="24">
        <v>3186</v>
      </c>
      <c r="O306" s="16" t="s">
        <v>17</v>
      </c>
      <c r="P306" s="16" t="s">
        <v>1415</v>
      </c>
      <c r="Q306" s="16" t="s">
        <v>38</v>
      </c>
      <c r="R306" s="16" t="s">
        <v>1413</v>
      </c>
      <c r="S306" s="16">
        <v>0</v>
      </c>
      <c r="T306" s="16" t="s">
        <v>1416</v>
      </c>
      <c r="W306" s="16" t="s">
        <v>1417</v>
      </c>
      <c r="X306" s="16" t="s">
        <v>19</v>
      </c>
      <c r="AC306" s="16" t="s">
        <v>1418</v>
      </c>
      <c r="AD306" s="17">
        <v>44321</v>
      </c>
      <c r="AE306" s="17">
        <v>3186</v>
      </c>
      <c r="AF306" s="22">
        <v>18.79</v>
      </c>
      <c r="AG306" s="17" t="s">
        <v>17</v>
      </c>
      <c r="AH306" s="22">
        <v>14.59</v>
      </c>
      <c r="AI306" s="17" t="s">
        <v>1419</v>
      </c>
      <c r="AJ306" s="17" t="s">
        <v>38</v>
      </c>
      <c r="AK306" s="17" t="s">
        <v>1413</v>
      </c>
      <c r="AL306" s="22">
        <v>2.1021999999999998</v>
      </c>
      <c r="AO306" s="17" t="s">
        <v>1420</v>
      </c>
      <c r="AP306" s="17" t="s">
        <v>19</v>
      </c>
      <c r="AU306" s="17" t="s">
        <v>1421</v>
      </c>
      <c r="AV306" s="17" t="s">
        <v>17</v>
      </c>
      <c r="AW306" s="22">
        <v>14.59</v>
      </c>
      <c r="AX306" s="17" t="s">
        <v>1419</v>
      </c>
      <c r="AY306" s="17" t="s">
        <v>38</v>
      </c>
      <c r="AZ306" s="17" t="s">
        <v>1413</v>
      </c>
      <c r="BA306" s="17" t="s">
        <v>1422</v>
      </c>
      <c r="BD306" s="17" t="s">
        <v>1423</v>
      </c>
      <c r="BE306" s="17" t="s">
        <v>19</v>
      </c>
      <c r="BJ306" s="18" t="s">
        <v>17</v>
      </c>
      <c r="BK306" s="18">
        <v>44467</v>
      </c>
      <c r="BL306" s="18">
        <v>2902</v>
      </c>
      <c r="BM306" s="18" t="s">
        <v>38</v>
      </c>
      <c r="BO306" s="18" t="s">
        <v>1424</v>
      </c>
      <c r="BP306" s="18" t="s">
        <v>1425</v>
      </c>
      <c r="BQ306" s="19" t="s">
        <v>17</v>
      </c>
      <c r="BR306" s="23">
        <v>16.739999999999998</v>
      </c>
      <c r="BS306" s="19" t="s">
        <v>17</v>
      </c>
      <c r="BT306" s="53">
        <v>4.8</v>
      </c>
    </row>
    <row r="307" spans="1:73" x14ac:dyDescent="0.25">
      <c r="A307" s="14" t="s">
        <v>834</v>
      </c>
      <c r="B307" s="61" t="s">
        <v>75</v>
      </c>
      <c r="C307" s="15" t="s">
        <v>17</v>
      </c>
      <c r="D307" s="16">
        <v>200</v>
      </c>
      <c r="E307" s="16" t="s">
        <v>20</v>
      </c>
      <c r="N307" s="16">
        <v>0</v>
      </c>
      <c r="O307" s="16" t="s">
        <v>20</v>
      </c>
      <c r="AD307" s="17">
        <v>200</v>
      </c>
      <c r="AE307" s="17">
        <v>11</v>
      </c>
      <c r="AF307" s="17">
        <v>27</v>
      </c>
      <c r="AG307" s="17" t="s">
        <v>17</v>
      </c>
      <c r="AH307" s="17">
        <v>27</v>
      </c>
      <c r="AJ307" s="17" t="s">
        <v>38</v>
      </c>
      <c r="AP307" s="17" t="s">
        <v>19</v>
      </c>
      <c r="AU307" s="17">
        <v>27</v>
      </c>
      <c r="AV307" s="17" t="s">
        <v>17</v>
      </c>
      <c r="AW307" s="17">
        <v>27</v>
      </c>
      <c r="AY307" s="17" t="s">
        <v>38</v>
      </c>
      <c r="BE307" s="17" t="s">
        <v>19</v>
      </c>
      <c r="BF307" s="17">
        <v>27</v>
      </c>
      <c r="BJ307" s="18" t="s">
        <v>20</v>
      </c>
      <c r="BQ307" s="19" t="s">
        <v>20</v>
      </c>
      <c r="BS307" s="19" t="s">
        <v>20</v>
      </c>
      <c r="BU307" s="57" t="s">
        <v>837</v>
      </c>
    </row>
  </sheetData>
  <sortState ref="A2:BU307">
    <sortCondition ref="B2:B30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45"/>
  <sheetViews>
    <sheetView topLeftCell="A499" workbookViewId="0">
      <selection activeCell="J738" sqref="J738"/>
    </sheetView>
  </sheetViews>
  <sheetFormatPr defaultRowHeight="15" x14ac:dyDescent="0.25"/>
  <sheetData>
    <row r="1" spans="1:2" x14ac:dyDescent="0.25">
      <c r="A1" s="9" t="s">
        <v>663</v>
      </c>
      <c r="B1">
        <v>1589</v>
      </c>
    </row>
    <row r="2" spans="1:2" x14ac:dyDescent="0.25">
      <c r="A2" s="9" t="s">
        <v>2320</v>
      </c>
      <c r="B2">
        <v>83</v>
      </c>
    </row>
    <row r="3" spans="1:2" x14ac:dyDescent="0.25">
      <c r="A3" s="9" t="s">
        <v>2321</v>
      </c>
      <c r="B3">
        <v>781</v>
      </c>
    </row>
    <row r="4" spans="1:2" x14ac:dyDescent="0.25">
      <c r="A4" s="9" t="s">
        <v>2322</v>
      </c>
      <c r="B4">
        <v>3682</v>
      </c>
    </row>
    <row r="5" spans="1:2" x14ac:dyDescent="0.25">
      <c r="A5" s="9" t="s">
        <v>634</v>
      </c>
      <c r="B5">
        <v>845</v>
      </c>
    </row>
    <row r="6" spans="1:2" x14ac:dyDescent="0.25">
      <c r="A6" s="9" t="s">
        <v>499</v>
      </c>
      <c r="B6">
        <v>638</v>
      </c>
    </row>
    <row r="7" spans="1:2" x14ac:dyDescent="0.25">
      <c r="A7" s="9" t="s">
        <v>2174</v>
      </c>
      <c r="B7">
        <v>567</v>
      </c>
    </row>
    <row r="8" spans="1:2" x14ac:dyDescent="0.25">
      <c r="A8" s="9" t="s">
        <v>251</v>
      </c>
      <c r="B8">
        <v>1486</v>
      </c>
    </row>
    <row r="9" spans="1:2" x14ac:dyDescent="0.25">
      <c r="A9" s="9" t="s">
        <v>2323</v>
      </c>
      <c r="B9">
        <v>699</v>
      </c>
    </row>
    <row r="10" spans="1:2" x14ac:dyDescent="0.25">
      <c r="A10" s="9" t="s">
        <v>2324</v>
      </c>
      <c r="B10">
        <v>3766</v>
      </c>
    </row>
    <row r="11" spans="1:2" x14ac:dyDescent="0.25">
      <c r="A11" s="9" t="s">
        <v>673</v>
      </c>
      <c r="B11">
        <v>505</v>
      </c>
    </row>
    <row r="12" spans="1:2" x14ac:dyDescent="0.25">
      <c r="A12" s="9" t="s">
        <v>2325</v>
      </c>
      <c r="B12">
        <v>673</v>
      </c>
    </row>
    <row r="13" spans="1:2" x14ac:dyDescent="0.25">
      <c r="A13" s="9" t="s">
        <v>2326</v>
      </c>
      <c r="B13">
        <v>787</v>
      </c>
    </row>
    <row r="14" spans="1:2" x14ac:dyDescent="0.25">
      <c r="A14" s="9" t="s">
        <v>2209</v>
      </c>
      <c r="B14">
        <v>175</v>
      </c>
    </row>
    <row r="15" spans="1:2" x14ac:dyDescent="0.25">
      <c r="A15" s="9" t="s">
        <v>2220</v>
      </c>
      <c r="B15">
        <v>5560</v>
      </c>
    </row>
    <row r="16" spans="1:2" x14ac:dyDescent="0.25">
      <c r="A16" s="9" t="s">
        <v>1593</v>
      </c>
      <c r="B16">
        <v>432</v>
      </c>
    </row>
    <row r="17" spans="1:2" x14ac:dyDescent="0.25">
      <c r="A17" s="9" t="s">
        <v>2327</v>
      </c>
      <c r="B17">
        <v>501</v>
      </c>
    </row>
    <row r="18" spans="1:2" x14ac:dyDescent="0.25">
      <c r="A18" s="9" t="s">
        <v>1703</v>
      </c>
      <c r="B18">
        <v>1029</v>
      </c>
    </row>
    <row r="19" spans="1:2" x14ac:dyDescent="0.25">
      <c r="A19" s="9" t="s">
        <v>2328</v>
      </c>
      <c r="B19">
        <v>1883</v>
      </c>
    </row>
    <row r="20" spans="1:2" x14ac:dyDescent="0.25">
      <c r="A20" s="9" t="s">
        <v>2329</v>
      </c>
      <c r="B20">
        <v>266</v>
      </c>
    </row>
    <row r="21" spans="1:2" x14ac:dyDescent="0.25">
      <c r="A21" s="9" t="s">
        <v>2183</v>
      </c>
      <c r="B21">
        <v>1216</v>
      </c>
    </row>
    <row r="22" spans="1:2" x14ac:dyDescent="0.25">
      <c r="A22" s="9" t="s">
        <v>690</v>
      </c>
      <c r="B22">
        <v>14541</v>
      </c>
    </row>
    <row r="23" spans="1:2" x14ac:dyDescent="0.25">
      <c r="A23" s="9" t="s">
        <v>2330</v>
      </c>
      <c r="B23">
        <v>196</v>
      </c>
    </row>
    <row r="24" spans="1:2" x14ac:dyDescent="0.25">
      <c r="A24" s="9" t="s">
        <v>2331</v>
      </c>
      <c r="B24">
        <v>58965</v>
      </c>
    </row>
    <row r="25" spans="1:2" x14ac:dyDescent="0.25">
      <c r="A25" s="9" t="s">
        <v>2332</v>
      </c>
      <c r="B25">
        <v>5533</v>
      </c>
    </row>
    <row r="26" spans="1:2" x14ac:dyDescent="0.25">
      <c r="A26" s="9" t="s">
        <v>2333</v>
      </c>
      <c r="B26">
        <v>103</v>
      </c>
    </row>
    <row r="27" spans="1:2" x14ac:dyDescent="0.25">
      <c r="A27" s="9" t="s">
        <v>2334</v>
      </c>
      <c r="B27">
        <v>434</v>
      </c>
    </row>
    <row r="28" spans="1:2" x14ac:dyDescent="0.25">
      <c r="A28" s="9" t="s">
        <v>2335</v>
      </c>
      <c r="B28">
        <v>972</v>
      </c>
    </row>
    <row r="29" spans="1:2" x14ac:dyDescent="0.25">
      <c r="A29" s="13" t="s">
        <v>2336</v>
      </c>
      <c r="B29" s="8">
        <v>45582</v>
      </c>
    </row>
    <row r="30" spans="1:2" x14ac:dyDescent="0.25">
      <c r="A30" s="9" t="s">
        <v>1645</v>
      </c>
      <c r="B30">
        <v>565</v>
      </c>
    </row>
    <row r="31" spans="1:2" x14ac:dyDescent="0.25">
      <c r="A31" s="9" t="s">
        <v>1820</v>
      </c>
      <c r="B31">
        <v>1128</v>
      </c>
    </row>
    <row r="32" spans="1:2" x14ac:dyDescent="0.25">
      <c r="A32" s="9" t="s">
        <v>2337</v>
      </c>
      <c r="B32">
        <v>484</v>
      </c>
    </row>
    <row r="33" spans="1:2" x14ac:dyDescent="0.25">
      <c r="A33" s="9" t="s">
        <v>2338</v>
      </c>
      <c r="B33">
        <v>131</v>
      </c>
    </row>
    <row r="34" spans="1:2" x14ac:dyDescent="0.25">
      <c r="A34" s="9" t="s">
        <v>2339</v>
      </c>
      <c r="B34">
        <v>74</v>
      </c>
    </row>
    <row r="35" spans="1:2" x14ac:dyDescent="0.25">
      <c r="A35" s="9" t="s">
        <v>2340</v>
      </c>
      <c r="B35">
        <v>108</v>
      </c>
    </row>
    <row r="36" spans="1:2" x14ac:dyDescent="0.25">
      <c r="A36" s="9" t="s">
        <v>2341</v>
      </c>
      <c r="B36">
        <v>89</v>
      </c>
    </row>
    <row r="37" spans="1:2" x14ac:dyDescent="0.25">
      <c r="A37" s="9" t="s">
        <v>2342</v>
      </c>
      <c r="B37">
        <v>429</v>
      </c>
    </row>
    <row r="38" spans="1:2" x14ac:dyDescent="0.25">
      <c r="A38" s="9" t="s">
        <v>2343</v>
      </c>
      <c r="B38">
        <v>926</v>
      </c>
    </row>
    <row r="39" spans="1:2" x14ac:dyDescent="0.25">
      <c r="A39" s="9" t="s">
        <v>2344</v>
      </c>
      <c r="B39">
        <v>1126</v>
      </c>
    </row>
    <row r="40" spans="1:2" x14ac:dyDescent="0.25">
      <c r="A40" s="9" t="s">
        <v>2345</v>
      </c>
      <c r="B40">
        <v>206</v>
      </c>
    </row>
    <row r="41" spans="1:2" x14ac:dyDescent="0.25">
      <c r="A41" s="9" t="s">
        <v>2346</v>
      </c>
      <c r="B41">
        <v>4170</v>
      </c>
    </row>
    <row r="42" spans="1:2" x14ac:dyDescent="0.25">
      <c r="A42" s="9" t="s">
        <v>2347</v>
      </c>
      <c r="B42">
        <v>458</v>
      </c>
    </row>
    <row r="43" spans="1:2" x14ac:dyDescent="0.25">
      <c r="A43" s="9" t="s">
        <v>2348</v>
      </c>
      <c r="B43">
        <v>40</v>
      </c>
    </row>
    <row r="44" spans="1:2" x14ac:dyDescent="0.25">
      <c r="A44" s="9" t="s">
        <v>2247</v>
      </c>
      <c r="B44">
        <v>311</v>
      </c>
    </row>
    <row r="45" spans="1:2" x14ac:dyDescent="0.25">
      <c r="A45" s="9" t="s">
        <v>2202</v>
      </c>
      <c r="B45">
        <v>1670</v>
      </c>
    </row>
    <row r="46" spans="1:2" x14ac:dyDescent="0.25">
      <c r="A46" s="9" t="s">
        <v>2349</v>
      </c>
      <c r="B46">
        <v>7112</v>
      </c>
    </row>
    <row r="47" spans="1:2" x14ac:dyDescent="0.25">
      <c r="A47" s="9" t="s">
        <v>2350</v>
      </c>
      <c r="B47">
        <v>322</v>
      </c>
    </row>
    <row r="48" spans="1:2" x14ac:dyDescent="0.25">
      <c r="A48" s="9" t="s">
        <v>2351</v>
      </c>
      <c r="B48">
        <v>2176</v>
      </c>
    </row>
    <row r="49" spans="1:2" x14ac:dyDescent="0.25">
      <c r="A49" s="9" t="s">
        <v>2352</v>
      </c>
      <c r="B49">
        <v>1036</v>
      </c>
    </row>
    <row r="50" spans="1:2" x14ac:dyDescent="0.25">
      <c r="A50" s="9" t="s">
        <v>2190</v>
      </c>
      <c r="B50">
        <v>185</v>
      </c>
    </row>
    <row r="51" spans="1:2" x14ac:dyDescent="0.25">
      <c r="A51" s="9" t="s">
        <v>603</v>
      </c>
      <c r="B51">
        <v>1506</v>
      </c>
    </row>
    <row r="52" spans="1:2" x14ac:dyDescent="0.25">
      <c r="A52" s="9" t="s">
        <v>2353</v>
      </c>
      <c r="B52">
        <v>143</v>
      </c>
    </row>
    <row r="53" spans="1:2" x14ac:dyDescent="0.25">
      <c r="A53" s="9" t="s">
        <v>2354</v>
      </c>
      <c r="B53">
        <v>561</v>
      </c>
    </row>
    <row r="54" spans="1:2" x14ac:dyDescent="0.25">
      <c r="A54" s="9" t="s">
        <v>2355</v>
      </c>
      <c r="B54">
        <v>303</v>
      </c>
    </row>
    <row r="55" spans="1:2" x14ac:dyDescent="0.25">
      <c r="A55" s="9" t="s">
        <v>91</v>
      </c>
      <c r="B55">
        <v>109</v>
      </c>
    </row>
    <row r="56" spans="1:2" x14ac:dyDescent="0.25">
      <c r="A56" s="9" t="s">
        <v>2356</v>
      </c>
      <c r="B56">
        <v>68</v>
      </c>
    </row>
    <row r="57" spans="1:2" x14ac:dyDescent="0.25">
      <c r="A57" s="9" t="s">
        <v>2357</v>
      </c>
      <c r="B57">
        <v>732</v>
      </c>
    </row>
    <row r="58" spans="1:2" x14ac:dyDescent="0.25">
      <c r="A58" s="9" t="s">
        <v>2358</v>
      </c>
      <c r="B58">
        <v>25</v>
      </c>
    </row>
    <row r="59" spans="1:2" x14ac:dyDescent="0.25">
      <c r="A59" s="9" t="s">
        <v>2359</v>
      </c>
      <c r="B59">
        <v>176</v>
      </c>
    </row>
    <row r="60" spans="1:2" x14ac:dyDescent="0.25">
      <c r="A60" s="9" t="s">
        <v>2360</v>
      </c>
      <c r="B60">
        <v>191</v>
      </c>
    </row>
    <row r="61" spans="1:2" x14ac:dyDescent="0.25">
      <c r="A61" s="9" t="s">
        <v>2361</v>
      </c>
      <c r="B61">
        <v>66</v>
      </c>
    </row>
    <row r="62" spans="1:2" x14ac:dyDescent="0.25">
      <c r="A62" s="9" t="s">
        <v>731</v>
      </c>
      <c r="B62">
        <v>499</v>
      </c>
    </row>
    <row r="63" spans="1:2" x14ac:dyDescent="0.25">
      <c r="A63" s="9" t="s">
        <v>2362</v>
      </c>
      <c r="B63">
        <v>713</v>
      </c>
    </row>
    <row r="64" spans="1:2" x14ac:dyDescent="0.25">
      <c r="A64" s="9" t="s">
        <v>2363</v>
      </c>
      <c r="B64">
        <v>1101</v>
      </c>
    </row>
    <row r="65" spans="1:2" x14ac:dyDescent="0.25">
      <c r="A65" s="9" t="s">
        <v>2364</v>
      </c>
      <c r="B65">
        <v>471</v>
      </c>
    </row>
    <row r="66" spans="1:2" x14ac:dyDescent="0.25">
      <c r="A66" s="9" t="s">
        <v>2365</v>
      </c>
      <c r="B66">
        <v>494</v>
      </c>
    </row>
    <row r="67" spans="1:2" x14ac:dyDescent="0.25">
      <c r="A67" s="9" t="s">
        <v>2366</v>
      </c>
      <c r="B67">
        <v>15</v>
      </c>
    </row>
    <row r="68" spans="1:2" x14ac:dyDescent="0.25">
      <c r="A68" s="9" t="s">
        <v>2367</v>
      </c>
      <c r="B68">
        <v>191</v>
      </c>
    </row>
    <row r="69" spans="1:2" x14ac:dyDescent="0.25">
      <c r="A69" s="9" t="s">
        <v>2368</v>
      </c>
      <c r="B69">
        <v>48</v>
      </c>
    </row>
    <row r="70" spans="1:2" x14ac:dyDescent="0.25">
      <c r="A70" s="9" t="s">
        <v>123</v>
      </c>
      <c r="B70">
        <v>1440</v>
      </c>
    </row>
    <row r="71" spans="1:2" x14ac:dyDescent="0.25">
      <c r="A71" s="9" t="s">
        <v>2369</v>
      </c>
      <c r="B71">
        <v>2534</v>
      </c>
    </row>
    <row r="72" spans="1:2" x14ac:dyDescent="0.25">
      <c r="A72" s="9" t="s">
        <v>2370</v>
      </c>
      <c r="B72">
        <v>2191</v>
      </c>
    </row>
    <row r="73" spans="1:2" x14ac:dyDescent="0.25">
      <c r="A73" s="9" t="s">
        <v>2371</v>
      </c>
      <c r="B73">
        <v>2376</v>
      </c>
    </row>
    <row r="74" spans="1:2" x14ac:dyDescent="0.25">
      <c r="A74" s="9" t="s">
        <v>2372</v>
      </c>
      <c r="B74">
        <v>405</v>
      </c>
    </row>
    <row r="75" spans="1:2" x14ac:dyDescent="0.25">
      <c r="A75" s="9" t="s">
        <v>1950</v>
      </c>
      <c r="B75">
        <v>41</v>
      </c>
    </row>
    <row r="76" spans="1:2" x14ac:dyDescent="0.25">
      <c r="A76" s="9" t="s">
        <v>2373</v>
      </c>
      <c r="B76">
        <v>32</v>
      </c>
    </row>
    <row r="77" spans="1:2" x14ac:dyDescent="0.25">
      <c r="A77" s="9" t="s">
        <v>2374</v>
      </c>
      <c r="B77">
        <v>112</v>
      </c>
    </row>
    <row r="78" spans="1:2" x14ac:dyDescent="0.25">
      <c r="A78" s="9" t="s">
        <v>2375</v>
      </c>
      <c r="B78">
        <v>294</v>
      </c>
    </row>
    <row r="79" spans="1:2" x14ac:dyDescent="0.25">
      <c r="A79" s="9" t="s">
        <v>2376</v>
      </c>
      <c r="B79">
        <v>33217</v>
      </c>
    </row>
    <row r="80" spans="1:2" x14ac:dyDescent="0.25">
      <c r="A80" s="9" t="s">
        <v>2377</v>
      </c>
      <c r="B80">
        <v>63</v>
      </c>
    </row>
    <row r="81" spans="1:2" x14ac:dyDescent="0.25">
      <c r="A81" s="9" t="s">
        <v>2378</v>
      </c>
      <c r="B81">
        <v>448</v>
      </c>
    </row>
    <row r="82" spans="1:2" x14ac:dyDescent="0.25">
      <c r="A82" s="9" t="s">
        <v>2379</v>
      </c>
      <c r="B82">
        <v>215</v>
      </c>
    </row>
    <row r="83" spans="1:2" x14ac:dyDescent="0.25">
      <c r="A83" s="9" t="s">
        <v>2380</v>
      </c>
      <c r="B83">
        <v>692</v>
      </c>
    </row>
    <row r="84" spans="1:2" x14ac:dyDescent="0.25">
      <c r="A84" s="9" t="s">
        <v>2210</v>
      </c>
      <c r="B84">
        <v>296</v>
      </c>
    </row>
    <row r="85" spans="1:2" x14ac:dyDescent="0.25">
      <c r="A85" s="9" t="s">
        <v>374</v>
      </c>
      <c r="B85">
        <v>38</v>
      </c>
    </row>
    <row r="86" spans="1:2" x14ac:dyDescent="0.25">
      <c r="A86" s="9" t="s">
        <v>2381</v>
      </c>
      <c r="B86">
        <v>224</v>
      </c>
    </row>
    <row r="87" spans="1:2" x14ac:dyDescent="0.25">
      <c r="A87" s="9" t="s">
        <v>2221</v>
      </c>
      <c r="B87">
        <v>192</v>
      </c>
    </row>
    <row r="88" spans="1:2" x14ac:dyDescent="0.25">
      <c r="A88" s="9" t="s">
        <v>2382</v>
      </c>
      <c r="B88">
        <v>2640</v>
      </c>
    </row>
    <row r="89" spans="1:2" x14ac:dyDescent="0.25">
      <c r="A89" s="9" t="s">
        <v>396</v>
      </c>
      <c r="B89">
        <v>1452</v>
      </c>
    </row>
    <row r="90" spans="1:2" x14ac:dyDescent="0.25">
      <c r="A90" s="9" t="s">
        <v>1426</v>
      </c>
      <c r="B90">
        <v>302</v>
      </c>
    </row>
    <row r="91" spans="1:2" x14ac:dyDescent="0.25">
      <c r="A91" s="9" t="s">
        <v>132</v>
      </c>
      <c r="B91">
        <v>433</v>
      </c>
    </row>
    <row r="92" spans="1:2" x14ac:dyDescent="0.25">
      <c r="A92" s="9" t="s">
        <v>155</v>
      </c>
      <c r="B92">
        <v>3860</v>
      </c>
    </row>
    <row r="93" spans="1:2" x14ac:dyDescent="0.25">
      <c r="A93" s="9" t="s">
        <v>2383</v>
      </c>
      <c r="B93">
        <v>12661</v>
      </c>
    </row>
    <row r="94" spans="1:2" x14ac:dyDescent="0.25">
      <c r="A94" s="9" t="s">
        <v>2384</v>
      </c>
      <c r="B94">
        <v>129</v>
      </c>
    </row>
    <row r="95" spans="1:2" x14ac:dyDescent="0.25">
      <c r="A95" s="9" t="s">
        <v>780</v>
      </c>
      <c r="B95">
        <v>195</v>
      </c>
    </row>
    <row r="96" spans="1:2" x14ac:dyDescent="0.25">
      <c r="A96" s="9" t="s">
        <v>2385</v>
      </c>
      <c r="B96">
        <v>707</v>
      </c>
    </row>
    <row r="97" spans="1:2" x14ac:dyDescent="0.25">
      <c r="A97" s="9" t="s">
        <v>2386</v>
      </c>
      <c r="B97">
        <v>159</v>
      </c>
    </row>
    <row r="98" spans="1:2" x14ac:dyDescent="0.25">
      <c r="A98" s="9" t="s">
        <v>152</v>
      </c>
      <c r="B98">
        <v>86</v>
      </c>
    </row>
    <row r="99" spans="1:2" x14ac:dyDescent="0.25">
      <c r="A99" s="9" t="s">
        <v>2387</v>
      </c>
      <c r="B99">
        <v>309</v>
      </c>
    </row>
    <row r="100" spans="1:2" x14ac:dyDescent="0.25">
      <c r="A100" s="9" t="s">
        <v>2388</v>
      </c>
      <c r="B100">
        <v>128</v>
      </c>
    </row>
    <row r="101" spans="1:2" x14ac:dyDescent="0.25">
      <c r="A101" s="9" t="s">
        <v>1313</v>
      </c>
      <c r="B101">
        <v>483</v>
      </c>
    </row>
    <row r="102" spans="1:2" x14ac:dyDescent="0.25">
      <c r="A102" s="9" t="s">
        <v>2163</v>
      </c>
      <c r="B102">
        <v>182</v>
      </c>
    </row>
    <row r="103" spans="1:2" x14ac:dyDescent="0.25">
      <c r="A103" s="9" t="s">
        <v>2389</v>
      </c>
      <c r="B103">
        <v>652</v>
      </c>
    </row>
    <row r="104" spans="1:2" x14ac:dyDescent="0.25">
      <c r="A104" s="9" t="s">
        <v>355</v>
      </c>
      <c r="B104">
        <v>160</v>
      </c>
    </row>
    <row r="105" spans="1:2" x14ac:dyDescent="0.25">
      <c r="A105" s="9" t="s">
        <v>1665</v>
      </c>
      <c r="B105">
        <v>2069</v>
      </c>
    </row>
    <row r="106" spans="1:2" x14ac:dyDescent="0.25">
      <c r="A106" s="9" t="s">
        <v>2390</v>
      </c>
      <c r="B106">
        <v>322</v>
      </c>
    </row>
    <row r="107" spans="1:2" x14ac:dyDescent="0.25">
      <c r="A107" s="9" t="s">
        <v>2391</v>
      </c>
      <c r="B107">
        <v>1468</v>
      </c>
    </row>
    <row r="108" spans="1:2" x14ac:dyDescent="0.25">
      <c r="A108" s="9" t="s">
        <v>2392</v>
      </c>
      <c r="B108">
        <v>151</v>
      </c>
    </row>
    <row r="109" spans="1:2" x14ac:dyDescent="0.25">
      <c r="A109" s="9" t="s">
        <v>2393</v>
      </c>
      <c r="B109">
        <v>43</v>
      </c>
    </row>
    <row r="110" spans="1:2" x14ac:dyDescent="0.25">
      <c r="A110" s="9" t="s">
        <v>2394</v>
      </c>
      <c r="B110">
        <v>108</v>
      </c>
    </row>
    <row r="111" spans="1:2" x14ac:dyDescent="0.25">
      <c r="A111" s="9" t="s">
        <v>404</v>
      </c>
      <c r="B111">
        <v>1270</v>
      </c>
    </row>
    <row r="112" spans="1:2" x14ac:dyDescent="0.25">
      <c r="A112" s="9" t="s">
        <v>2395</v>
      </c>
      <c r="B112">
        <v>905</v>
      </c>
    </row>
    <row r="113" spans="1:2" x14ac:dyDescent="0.25">
      <c r="A113" s="9" t="s">
        <v>2396</v>
      </c>
      <c r="B113">
        <v>25663</v>
      </c>
    </row>
    <row r="114" spans="1:2" x14ac:dyDescent="0.25">
      <c r="A114" s="9" t="s">
        <v>2397</v>
      </c>
      <c r="B114">
        <v>533</v>
      </c>
    </row>
    <row r="115" spans="1:2" x14ac:dyDescent="0.25">
      <c r="A115" s="9" t="s">
        <v>505</v>
      </c>
      <c r="B115">
        <v>422</v>
      </c>
    </row>
    <row r="116" spans="1:2" x14ac:dyDescent="0.25">
      <c r="A116" s="9" t="s">
        <v>2398</v>
      </c>
      <c r="B116">
        <v>439</v>
      </c>
    </row>
    <row r="117" spans="1:2" x14ac:dyDescent="0.25">
      <c r="A117" s="9" t="s">
        <v>1630</v>
      </c>
      <c r="B117">
        <v>376</v>
      </c>
    </row>
    <row r="118" spans="1:2" x14ac:dyDescent="0.25">
      <c r="A118" s="9" t="s">
        <v>2253</v>
      </c>
      <c r="B118">
        <v>978</v>
      </c>
    </row>
    <row r="119" spans="1:2" x14ac:dyDescent="0.25">
      <c r="A119" s="9" t="s">
        <v>2291</v>
      </c>
      <c r="B119">
        <v>170</v>
      </c>
    </row>
    <row r="120" spans="1:2" x14ac:dyDescent="0.25">
      <c r="A120" s="9" t="s">
        <v>2399</v>
      </c>
      <c r="B120">
        <v>4448</v>
      </c>
    </row>
    <row r="121" spans="1:2" x14ac:dyDescent="0.25">
      <c r="A121" s="9" t="s">
        <v>2400</v>
      </c>
      <c r="B121">
        <v>827</v>
      </c>
    </row>
    <row r="122" spans="1:2" x14ac:dyDescent="0.25">
      <c r="A122" s="9" t="s">
        <v>2401</v>
      </c>
      <c r="B122">
        <v>222</v>
      </c>
    </row>
    <row r="123" spans="1:2" x14ac:dyDescent="0.25">
      <c r="A123" s="9" t="s">
        <v>2402</v>
      </c>
      <c r="B123">
        <v>34</v>
      </c>
    </row>
    <row r="124" spans="1:2" x14ac:dyDescent="0.25">
      <c r="A124" s="9" t="s">
        <v>2403</v>
      </c>
      <c r="B124">
        <v>3876</v>
      </c>
    </row>
    <row r="125" spans="1:2" x14ac:dyDescent="0.25">
      <c r="A125" s="9" t="s">
        <v>2404</v>
      </c>
      <c r="B125">
        <v>109</v>
      </c>
    </row>
    <row r="126" spans="1:2" x14ac:dyDescent="0.25">
      <c r="A126" s="9" t="s">
        <v>1873</v>
      </c>
      <c r="B126">
        <v>10103</v>
      </c>
    </row>
    <row r="127" spans="1:2" x14ac:dyDescent="0.25">
      <c r="A127" s="9" t="s">
        <v>2405</v>
      </c>
      <c r="B127">
        <v>812</v>
      </c>
    </row>
    <row r="128" spans="1:2" x14ac:dyDescent="0.25">
      <c r="A128" s="9" t="s">
        <v>2406</v>
      </c>
      <c r="B128">
        <v>3785</v>
      </c>
    </row>
    <row r="129" spans="1:2" x14ac:dyDescent="0.25">
      <c r="A129" s="9" t="s">
        <v>1498</v>
      </c>
      <c r="B129">
        <v>2159</v>
      </c>
    </row>
    <row r="130" spans="1:2" x14ac:dyDescent="0.25">
      <c r="A130" s="9" t="s">
        <v>2407</v>
      </c>
      <c r="B130">
        <v>426</v>
      </c>
    </row>
    <row r="131" spans="1:2" x14ac:dyDescent="0.25">
      <c r="A131" s="9" t="s">
        <v>2408</v>
      </c>
      <c r="B131">
        <v>173</v>
      </c>
    </row>
    <row r="132" spans="1:2" x14ac:dyDescent="0.25">
      <c r="A132" s="9" t="s">
        <v>2409</v>
      </c>
      <c r="B132">
        <v>147</v>
      </c>
    </row>
    <row r="133" spans="1:2" x14ac:dyDescent="0.25">
      <c r="A133" s="9" t="s">
        <v>2410</v>
      </c>
      <c r="B133">
        <v>39260</v>
      </c>
    </row>
    <row r="134" spans="1:2" x14ac:dyDescent="0.25">
      <c r="A134" s="9" t="s">
        <v>2194</v>
      </c>
      <c r="B134">
        <v>126326</v>
      </c>
    </row>
    <row r="135" spans="1:2" x14ac:dyDescent="0.25">
      <c r="A135" s="9" t="s">
        <v>2411</v>
      </c>
      <c r="B135">
        <v>2421</v>
      </c>
    </row>
    <row r="136" spans="1:2" x14ac:dyDescent="0.25">
      <c r="A136" s="9" t="s">
        <v>925</v>
      </c>
      <c r="B136">
        <v>5528</v>
      </c>
    </row>
    <row r="137" spans="1:2" x14ac:dyDescent="0.25">
      <c r="A137" s="9" t="s">
        <v>2412</v>
      </c>
      <c r="B137">
        <v>1257</v>
      </c>
    </row>
    <row r="138" spans="1:2" x14ac:dyDescent="0.25">
      <c r="A138" s="9" t="s">
        <v>2413</v>
      </c>
      <c r="B138">
        <v>134</v>
      </c>
    </row>
    <row r="139" spans="1:2" x14ac:dyDescent="0.25">
      <c r="A139" s="9" t="s">
        <v>2414</v>
      </c>
      <c r="B139">
        <v>4321</v>
      </c>
    </row>
    <row r="140" spans="1:2" x14ac:dyDescent="0.25">
      <c r="A140" s="9" t="s">
        <v>2201</v>
      </c>
      <c r="B140">
        <v>7652</v>
      </c>
    </row>
    <row r="141" spans="1:2" x14ac:dyDescent="0.25">
      <c r="A141" s="9" t="s">
        <v>2415</v>
      </c>
      <c r="B141">
        <v>394</v>
      </c>
    </row>
    <row r="142" spans="1:2" x14ac:dyDescent="0.25">
      <c r="A142" s="9" t="s">
        <v>2416</v>
      </c>
      <c r="B142">
        <v>502</v>
      </c>
    </row>
    <row r="143" spans="1:2" x14ac:dyDescent="0.25">
      <c r="A143" s="9" t="s">
        <v>2417</v>
      </c>
      <c r="B143">
        <v>79</v>
      </c>
    </row>
    <row r="144" spans="1:2" x14ac:dyDescent="0.25">
      <c r="A144" s="9" t="s">
        <v>2418</v>
      </c>
      <c r="B144">
        <v>267</v>
      </c>
    </row>
    <row r="145" spans="1:2" x14ac:dyDescent="0.25">
      <c r="A145" s="9" t="s">
        <v>676</v>
      </c>
      <c r="B145">
        <v>5253</v>
      </c>
    </row>
    <row r="146" spans="1:2" x14ac:dyDescent="0.25">
      <c r="A146" s="9" t="s">
        <v>2419</v>
      </c>
      <c r="B146">
        <v>127</v>
      </c>
    </row>
    <row r="147" spans="1:2" x14ac:dyDescent="0.25">
      <c r="A147" s="9" t="s">
        <v>2420</v>
      </c>
      <c r="B147">
        <v>97</v>
      </c>
    </row>
    <row r="148" spans="1:2" x14ac:dyDescent="0.25">
      <c r="A148" s="9" t="s">
        <v>1054</v>
      </c>
      <c r="B148">
        <v>386</v>
      </c>
    </row>
    <row r="149" spans="1:2" x14ac:dyDescent="0.25">
      <c r="A149" s="9" t="s">
        <v>2421</v>
      </c>
      <c r="B149">
        <v>357</v>
      </c>
    </row>
    <row r="150" spans="1:2" x14ac:dyDescent="0.25">
      <c r="A150" s="9" t="s">
        <v>2422</v>
      </c>
      <c r="B150">
        <v>146</v>
      </c>
    </row>
    <row r="151" spans="1:2" x14ac:dyDescent="0.25">
      <c r="A151" s="9" t="s">
        <v>2198</v>
      </c>
      <c r="B151">
        <v>974</v>
      </c>
    </row>
    <row r="152" spans="1:2" x14ac:dyDescent="0.25">
      <c r="A152" s="9" t="s">
        <v>2423</v>
      </c>
      <c r="B152">
        <v>5572</v>
      </c>
    </row>
    <row r="153" spans="1:2" x14ac:dyDescent="0.25">
      <c r="A153" s="9" t="s">
        <v>2424</v>
      </c>
      <c r="B153">
        <v>2850</v>
      </c>
    </row>
    <row r="154" spans="1:2" x14ac:dyDescent="0.25">
      <c r="A154" s="9" t="s">
        <v>2425</v>
      </c>
      <c r="B154">
        <v>1439</v>
      </c>
    </row>
    <row r="155" spans="1:2" x14ac:dyDescent="0.25">
      <c r="A155" s="9" t="s">
        <v>361</v>
      </c>
      <c r="B155">
        <v>43</v>
      </c>
    </row>
    <row r="156" spans="1:2" x14ac:dyDescent="0.25">
      <c r="A156" s="9" t="s">
        <v>2426</v>
      </c>
      <c r="B156">
        <v>7777</v>
      </c>
    </row>
    <row r="157" spans="1:2" x14ac:dyDescent="0.25">
      <c r="A157" s="9" t="s">
        <v>2427</v>
      </c>
      <c r="B157">
        <v>363</v>
      </c>
    </row>
    <row r="158" spans="1:2" x14ac:dyDescent="0.25">
      <c r="A158" s="9" t="s">
        <v>2428</v>
      </c>
      <c r="B158">
        <v>240</v>
      </c>
    </row>
    <row r="159" spans="1:2" x14ac:dyDescent="0.25">
      <c r="A159" s="9" t="s">
        <v>2177</v>
      </c>
      <c r="B159">
        <v>148</v>
      </c>
    </row>
    <row r="160" spans="1:2" x14ac:dyDescent="0.25">
      <c r="A160" s="9" t="s">
        <v>2429</v>
      </c>
      <c r="B160">
        <v>632</v>
      </c>
    </row>
    <row r="161" spans="1:2" x14ac:dyDescent="0.25">
      <c r="A161" s="9" t="s">
        <v>2430</v>
      </c>
      <c r="B161">
        <v>26885</v>
      </c>
    </row>
    <row r="162" spans="1:2" x14ac:dyDescent="0.25">
      <c r="A162" s="9" t="s">
        <v>2431</v>
      </c>
      <c r="B162">
        <v>80</v>
      </c>
    </row>
    <row r="163" spans="1:2" x14ac:dyDescent="0.25">
      <c r="A163" s="9" t="s">
        <v>243</v>
      </c>
      <c r="B163">
        <v>15447</v>
      </c>
    </row>
    <row r="164" spans="1:2" x14ac:dyDescent="0.25">
      <c r="A164" s="9" t="s">
        <v>2432</v>
      </c>
      <c r="B164">
        <v>213</v>
      </c>
    </row>
    <row r="165" spans="1:2" x14ac:dyDescent="0.25">
      <c r="A165" s="9" t="s">
        <v>2433</v>
      </c>
      <c r="B165">
        <v>42</v>
      </c>
    </row>
    <row r="166" spans="1:2" x14ac:dyDescent="0.25">
      <c r="A166" s="9" t="s">
        <v>1230</v>
      </c>
      <c r="B166">
        <v>658</v>
      </c>
    </row>
    <row r="167" spans="1:2" x14ac:dyDescent="0.25">
      <c r="A167" s="9" t="s">
        <v>2205</v>
      </c>
      <c r="B167">
        <v>193</v>
      </c>
    </row>
    <row r="168" spans="1:2" x14ac:dyDescent="0.25">
      <c r="A168" s="9" t="s">
        <v>2434</v>
      </c>
      <c r="B168">
        <v>404</v>
      </c>
    </row>
    <row r="169" spans="1:2" x14ac:dyDescent="0.25">
      <c r="A169" s="9" t="s">
        <v>2435</v>
      </c>
      <c r="B169">
        <v>2093</v>
      </c>
    </row>
    <row r="170" spans="1:2" x14ac:dyDescent="0.25">
      <c r="A170" s="9" t="s">
        <v>1694</v>
      </c>
      <c r="B170">
        <v>214</v>
      </c>
    </row>
    <row r="171" spans="1:2" x14ac:dyDescent="0.25">
      <c r="A171" s="9" t="s">
        <v>2262</v>
      </c>
      <c r="B171">
        <v>495</v>
      </c>
    </row>
    <row r="172" spans="1:2" x14ac:dyDescent="0.25">
      <c r="A172" s="9" t="s">
        <v>1623</v>
      </c>
      <c r="B172">
        <v>876</v>
      </c>
    </row>
    <row r="173" spans="1:2" x14ac:dyDescent="0.25">
      <c r="A173" s="9" t="s">
        <v>2436</v>
      </c>
      <c r="B173">
        <v>391</v>
      </c>
    </row>
    <row r="174" spans="1:2" x14ac:dyDescent="0.25">
      <c r="A174" s="9" t="s">
        <v>2437</v>
      </c>
      <c r="B174">
        <v>1899</v>
      </c>
    </row>
    <row r="175" spans="1:2" x14ac:dyDescent="0.25">
      <c r="A175" s="9" t="s">
        <v>2438</v>
      </c>
      <c r="B175">
        <v>73</v>
      </c>
    </row>
    <row r="176" spans="1:2" x14ac:dyDescent="0.25">
      <c r="A176" s="9" t="s">
        <v>2008</v>
      </c>
      <c r="B176">
        <v>432</v>
      </c>
    </row>
    <row r="177" spans="1:2" x14ac:dyDescent="0.25">
      <c r="A177" s="9" t="s">
        <v>2439</v>
      </c>
      <c r="B177">
        <v>1108</v>
      </c>
    </row>
    <row r="178" spans="1:2" x14ac:dyDescent="0.25">
      <c r="A178" s="9" t="s">
        <v>2440</v>
      </c>
      <c r="B178">
        <v>41</v>
      </c>
    </row>
    <row r="179" spans="1:2" x14ac:dyDescent="0.25">
      <c r="A179" s="9" t="s">
        <v>2441</v>
      </c>
      <c r="B179">
        <v>1305</v>
      </c>
    </row>
    <row r="180" spans="1:2" x14ac:dyDescent="0.25">
      <c r="A180" s="9" t="s">
        <v>1774</v>
      </c>
      <c r="B180">
        <v>47</v>
      </c>
    </row>
    <row r="181" spans="1:2" x14ac:dyDescent="0.25">
      <c r="A181" s="9" t="s">
        <v>2442</v>
      </c>
      <c r="B181">
        <v>18907</v>
      </c>
    </row>
    <row r="182" spans="1:2" x14ac:dyDescent="0.25">
      <c r="A182" s="9" t="s">
        <v>2443</v>
      </c>
      <c r="B182">
        <v>1635</v>
      </c>
    </row>
    <row r="183" spans="1:2" x14ac:dyDescent="0.25">
      <c r="A183" s="9" t="s">
        <v>2211</v>
      </c>
      <c r="B183">
        <v>821</v>
      </c>
    </row>
    <row r="184" spans="1:2" x14ac:dyDescent="0.25">
      <c r="A184" s="9" t="s">
        <v>2444</v>
      </c>
      <c r="B184">
        <v>309</v>
      </c>
    </row>
    <row r="185" spans="1:2" x14ac:dyDescent="0.25">
      <c r="A185" s="9" t="s">
        <v>960</v>
      </c>
      <c r="B185">
        <v>1585</v>
      </c>
    </row>
    <row r="186" spans="1:2" x14ac:dyDescent="0.25">
      <c r="A186" s="9" t="s">
        <v>2445</v>
      </c>
      <c r="B186">
        <v>48</v>
      </c>
    </row>
    <row r="187" spans="1:2" x14ac:dyDescent="0.25">
      <c r="A187" s="9" t="s">
        <v>758</v>
      </c>
      <c r="B187">
        <v>281</v>
      </c>
    </row>
    <row r="188" spans="1:2" x14ac:dyDescent="0.25">
      <c r="A188" s="9" t="s">
        <v>2446</v>
      </c>
      <c r="B188">
        <v>62230</v>
      </c>
    </row>
    <row r="189" spans="1:2" x14ac:dyDescent="0.25">
      <c r="A189" s="9" t="s">
        <v>2447</v>
      </c>
      <c r="B189">
        <v>89</v>
      </c>
    </row>
    <row r="190" spans="1:2" x14ac:dyDescent="0.25">
      <c r="A190" s="9" t="s">
        <v>2448</v>
      </c>
      <c r="B190">
        <v>264</v>
      </c>
    </row>
    <row r="191" spans="1:2" x14ac:dyDescent="0.25">
      <c r="A191" s="9" t="s">
        <v>2449</v>
      </c>
      <c r="B191">
        <v>617</v>
      </c>
    </row>
    <row r="192" spans="1:2" x14ac:dyDescent="0.25">
      <c r="A192" s="9" t="s">
        <v>2450</v>
      </c>
      <c r="B192">
        <v>3868</v>
      </c>
    </row>
    <row r="193" spans="1:2" x14ac:dyDescent="0.25">
      <c r="A193" s="9" t="s">
        <v>2451</v>
      </c>
      <c r="B193">
        <v>7834</v>
      </c>
    </row>
    <row r="194" spans="1:2" x14ac:dyDescent="0.25">
      <c r="A194" s="9" t="s">
        <v>368</v>
      </c>
      <c r="B194">
        <v>107</v>
      </c>
    </row>
    <row r="195" spans="1:2" x14ac:dyDescent="0.25">
      <c r="A195" s="9" t="s">
        <v>2452</v>
      </c>
      <c r="B195">
        <v>250</v>
      </c>
    </row>
    <row r="196" spans="1:2" x14ac:dyDescent="0.25">
      <c r="A196" s="9" t="s">
        <v>548</v>
      </c>
      <c r="B196">
        <v>262</v>
      </c>
    </row>
    <row r="197" spans="1:2" x14ac:dyDescent="0.25">
      <c r="A197" s="9" t="s">
        <v>2453</v>
      </c>
      <c r="B197">
        <v>351</v>
      </c>
    </row>
    <row r="198" spans="1:2" x14ac:dyDescent="0.25">
      <c r="A198" s="9" t="s">
        <v>2454</v>
      </c>
      <c r="B198">
        <v>58</v>
      </c>
    </row>
    <row r="199" spans="1:2" x14ac:dyDescent="0.25">
      <c r="A199" s="9" t="s">
        <v>2455</v>
      </c>
      <c r="B199">
        <v>220</v>
      </c>
    </row>
    <row r="200" spans="1:2" x14ac:dyDescent="0.25">
      <c r="A200" s="9" t="s">
        <v>942</v>
      </c>
      <c r="B200">
        <v>88</v>
      </c>
    </row>
    <row r="201" spans="1:2" x14ac:dyDescent="0.25">
      <c r="A201" s="9" t="s">
        <v>2456</v>
      </c>
      <c r="B201">
        <v>843</v>
      </c>
    </row>
    <row r="202" spans="1:2" x14ac:dyDescent="0.25">
      <c r="A202" s="9" t="s">
        <v>2457</v>
      </c>
      <c r="B202">
        <v>1623</v>
      </c>
    </row>
    <row r="203" spans="1:2" x14ac:dyDescent="0.25">
      <c r="A203" s="9" t="s">
        <v>2458</v>
      </c>
      <c r="B203">
        <v>71</v>
      </c>
    </row>
    <row r="204" spans="1:2" x14ac:dyDescent="0.25">
      <c r="A204" s="9" t="s">
        <v>2459</v>
      </c>
      <c r="B204">
        <v>348</v>
      </c>
    </row>
    <row r="205" spans="1:2" x14ac:dyDescent="0.25">
      <c r="A205" s="9" t="s">
        <v>2460</v>
      </c>
      <c r="B205">
        <v>934</v>
      </c>
    </row>
    <row r="206" spans="1:2" x14ac:dyDescent="0.25">
      <c r="A206" s="9" t="s">
        <v>2461</v>
      </c>
      <c r="B206">
        <v>99685</v>
      </c>
    </row>
    <row r="207" spans="1:2" x14ac:dyDescent="0.25">
      <c r="A207" s="9" t="s">
        <v>1206</v>
      </c>
      <c r="B207">
        <v>204</v>
      </c>
    </row>
    <row r="208" spans="1:2" x14ac:dyDescent="0.25">
      <c r="A208" s="9" t="s">
        <v>717</v>
      </c>
      <c r="B208">
        <v>131</v>
      </c>
    </row>
    <row r="209" spans="1:2" x14ac:dyDescent="0.25">
      <c r="A209" s="9" t="s">
        <v>2462</v>
      </c>
      <c r="B209">
        <v>837</v>
      </c>
    </row>
    <row r="210" spans="1:2" x14ac:dyDescent="0.25">
      <c r="A210" s="9" t="s">
        <v>2463</v>
      </c>
      <c r="B210">
        <v>1050</v>
      </c>
    </row>
    <row r="211" spans="1:2" x14ac:dyDescent="0.25">
      <c r="A211" s="9" t="s">
        <v>2250</v>
      </c>
      <c r="B211">
        <v>5322</v>
      </c>
    </row>
    <row r="212" spans="1:2" x14ac:dyDescent="0.25">
      <c r="A212" s="9" t="s">
        <v>2164</v>
      </c>
      <c r="B212">
        <v>197</v>
      </c>
    </row>
    <row r="213" spans="1:2" x14ac:dyDescent="0.25">
      <c r="A213" s="9" t="s">
        <v>1321</v>
      </c>
      <c r="B213">
        <v>8127</v>
      </c>
    </row>
    <row r="214" spans="1:2" x14ac:dyDescent="0.25">
      <c r="A214" s="9" t="s">
        <v>2464</v>
      </c>
      <c r="B214">
        <v>266</v>
      </c>
    </row>
    <row r="215" spans="1:2" x14ac:dyDescent="0.25">
      <c r="A215" s="9" t="s">
        <v>2465</v>
      </c>
      <c r="B215">
        <v>279</v>
      </c>
    </row>
    <row r="216" spans="1:2" x14ac:dyDescent="0.25">
      <c r="A216" s="9" t="s">
        <v>2231</v>
      </c>
      <c r="B216">
        <v>284</v>
      </c>
    </row>
    <row r="217" spans="1:2" x14ac:dyDescent="0.25">
      <c r="A217" s="9" t="s">
        <v>2466</v>
      </c>
      <c r="B217">
        <v>159</v>
      </c>
    </row>
    <row r="218" spans="1:2" x14ac:dyDescent="0.25">
      <c r="A218" s="9" t="s">
        <v>2467</v>
      </c>
      <c r="B218">
        <v>460</v>
      </c>
    </row>
    <row r="219" spans="1:2" x14ac:dyDescent="0.25">
      <c r="A219" s="9" t="s">
        <v>2468</v>
      </c>
      <c r="B219">
        <v>525</v>
      </c>
    </row>
    <row r="220" spans="1:2" x14ac:dyDescent="0.25">
      <c r="A220" s="9" t="s">
        <v>908</v>
      </c>
      <c r="B220">
        <v>264</v>
      </c>
    </row>
    <row r="221" spans="1:2" x14ac:dyDescent="0.25">
      <c r="A221" s="9" t="s">
        <v>2469</v>
      </c>
      <c r="B221">
        <v>25</v>
      </c>
    </row>
    <row r="222" spans="1:2" x14ac:dyDescent="0.25">
      <c r="A222" s="9" t="s">
        <v>2470</v>
      </c>
      <c r="B222">
        <v>328</v>
      </c>
    </row>
    <row r="223" spans="1:2" x14ac:dyDescent="0.25">
      <c r="A223" s="9" t="s">
        <v>2471</v>
      </c>
      <c r="B223">
        <v>8298</v>
      </c>
    </row>
    <row r="224" spans="1:2" x14ac:dyDescent="0.25">
      <c r="A224" s="9" t="s">
        <v>2472</v>
      </c>
      <c r="B224">
        <v>1780</v>
      </c>
    </row>
    <row r="225" spans="1:2" x14ac:dyDescent="0.25">
      <c r="A225" s="9" t="s">
        <v>1844</v>
      </c>
      <c r="B225">
        <v>115</v>
      </c>
    </row>
    <row r="226" spans="1:2" x14ac:dyDescent="0.25">
      <c r="A226" s="9" t="s">
        <v>2473</v>
      </c>
      <c r="B226">
        <v>203433</v>
      </c>
    </row>
    <row r="227" spans="1:2" x14ac:dyDescent="0.25">
      <c r="A227" s="9" t="s">
        <v>2474</v>
      </c>
      <c r="B227">
        <v>611</v>
      </c>
    </row>
    <row r="228" spans="1:2" x14ac:dyDescent="0.25">
      <c r="A228" s="9" t="s">
        <v>2252</v>
      </c>
      <c r="B228">
        <v>330</v>
      </c>
    </row>
    <row r="229" spans="1:2" x14ac:dyDescent="0.25">
      <c r="A229" s="9" t="s">
        <v>2475</v>
      </c>
      <c r="B229">
        <v>185</v>
      </c>
    </row>
    <row r="230" spans="1:2" x14ac:dyDescent="0.25">
      <c r="A230" s="9" t="s">
        <v>2476</v>
      </c>
      <c r="B230">
        <v>1209</v>
      </c>
    </row>
    <row r="231" spans="1:2" x14ac:dyDescent="0.25">
      <c r="A231" s="9" t="s">
        <v>2477</v>
      </c>
      <c r="B231">
        <v>247</v>
      </c>
    </row>
    <row r="232" spans="1:2" x14ac:dyDescent="0.25">
      <c r="A232" s="9" t="s">
        <v>2478</v>
      </c>
      <c r="B232">
        <v>66</v>
      </c>
    </row>
    <row r="233" spans="1:2" x14ac:dyDescent="0.25">
      <c r="A233" s="9" t="s">
        <v>2479</v>
      </c>
      <c r="B233">
        <v>346</v>
      </c>
    </row>
    <row r="234" spans="1:2" x14ac:dyDescent="0.25">
      <c r="A234" s="9" t="s">
        <v>2480</v>
      </c>
      <c r="B234">
        <v>912</v>
      </c>
    </row>
    <row r="235" spans="1:2" x14ac:dyDescent="0.25">
      <c r="A235" s="9" t="s">
        <v>593</v>
      </c>
      <c r="B235">
        <v>577</v>
      </c>
    </row>
    <row r="236" spans="1:2" x14ac:dyDescent="0.25">
      <c r="A236" s="9" t="s">
        <v>2481</v>
      </c>
      <c r="B236">
        <v>58</v>
      </c>
    </row>
    <row r="237" spans="1:2" x14ac:dyDescent="0.25">
      <c r="A237" s="9" t="s">
        <v>2482</v>
      </c>
      <c r="B237">
        <v>510</v>
      </c>
    </row>
    <row r="238" spans="1:2" x14ac:dyDescent="0.25">
      <c r="A238" s="9" t="s">
        <v>2483</v>
      </c>
      <c r="B238">
        <v>538</v>
      </c>
    </row>
    <row r="239" spans="1:2" x14ac:dyDescent="0.25">
      <c r="A239" s="9" t="s">
        <v>2484</v>
      </c>
      <c r="B239">
        <v>184</v>
      </c>
    </row>
    <row r="240" spans="1:2" x14ac:dyDescent="0.25">
      <c r="A240" s="9" t="s">
        <v>2160</v>
      </c>
      <c r="B240">
        <v>57637</v>
      </c>
    </row>
    <row r="241" spans="1:2" x14ac:dyDescent="0.25">
      <c r="A241" s="9" t="s">
        <v>2485</v>
      </c>
      <c r="B241">
        <v>637</v>
      </c>
    </row>
    <row r="242" spans="1:2" x14ac:dyDescent="0.25">
      <c r="A242" s="9" t="s">
        <v>2486</v>
      </c>
      <c r="B242">
        <v>410</v>
      </c>
    </row>
    <row r="243" spans="1:2" x14ac:dyDescent="0.25">
      <c r="A243" s="9" t="s">
        <v>2487</v>
      </c>
      <c r="B243">
        <v>174</v>
      </c>
    </row>
    <row r="244" spans="1:2" x14ac:dyDescent="0.25">
      <c r="A244" s="9" t="s">
        <v>2488</v>
      </c>
      <c r="B244">
        <v>852</v>
      </c>
    </row>
    <row r="245" spans="1:2" x14ac:dyDescent="0.25">
      <c r="A245" s="9" t="s">
        <v>1257</v>
      </c>
      <c r="B245">
        <v>1042</v>
      </c>
    </row>
    <row r="246" spans="1:2" x14ac:dyDescent="0.25">
      <c r="A246" s="9" t="s">
        <v>1038</v>
      </c>
      <c r="B246">
        <v>22</v>
      </c>
    </row>
    <row r="247" spans="1:2" x14ac:dyDescent="0.25">
      <c r="A247" s="9" t="s">
        <v>660</v>
      </c>
      <c r="B247">
        <v>1832</v>
      </c>
    </row>
    <row r="248" spans="1:2" x14ac:dyDescent="0.25">
      <c r="A248" s="9" t="s">
        <v>2489</v>
      </c>
      <c r="B248">
        <v>4058</v>
      </c>
    </row>
    <row r="249" spans="1:2" x14ac:dyDescent="0.25">
      <c r="A249" s="9" t="s">
        <v>2490</v>
      </c>
      <c r="B249">
        <v>1379</v>
      </c>
    </row>
    <row r="250" spans="1:2" x14ac:dyDescent="0.25">
      <c r="A250" s="9" t="s">
        <v>2491</v>
      </c>
      <c r="B250">
        <v>3583</v>
      </c>
    </row>
    <row r="251" spans="1:2" x14ac:dyDescent="0.25">
      <c r="A251" s="9" t="s">
        <v>2000</v>
      </c>
      <c r="B251">
        <v>1450</v>
      </c>
    </row>
    <row r="252" spans="1:2" x14ac:dyDescent="0.25">
      <c r="A252" s="9" t="s">
        <v>1720</v>
      </c>
      <c r="B252">
        <v>437</v>
      </c>
    </row>
    <row r="253" spans="1:2" x14ac:dyDescent="0.25">
      <c r="A253" s="9" t="s">
        <v>2492</v>
      </c>
      <c r="B253">
        <v>812</v>
      </c>
    </row>
    <row r="254" spans="1:2" x14ac:dyDescent="0.25">
      <c r="A254" s="9" t="s">
        <v>2264</v>
      </c>
      <c r="B254">
        <v>557</v>
      </c>
    </row>
    <row r="255" spans="1:2" x14ac:dyDescent="0.25">
      <c r="A255" s="9" t="s">
        <v>2493</v>
      </c>
      <c r="B255">
        <v>125</v>
      </c>
    </row>
    <row r="256" spans="1:2" x14ac:dyDescent="0.25">
      <c r="A256" s="9" t="s">
        <v>2494</v>
      </c>
      <c r="B256">
        <v>1024</v>
      </c>
    </row>
    <row r="257" spans="1:2" x14ac:dyDescent="0.25">
      <c r="A257" s="9" t="s">
        <v>1668</v>
      </c>
      <c r="B257">
        <v>864</v>
      </c>
    </row>
    <row r="258" spans="1:2" x14ac:dyDescent="0.25">
      <c r="A258" s="9" t="s">
        <v>1481</v>
      </c>
      <c r="B258">
        <v>196</v>
      </c>
    </row>
    <row r="259" spans="1:2" x14ac:dyDescent="0.25">
      <c r="A259" s="9" t="s">
        <v>2495</v>
      </c>
      <c r="B259">
        <v>927</v>
      </c>
    </row>
    <row r="260" spans="1:2" x14ac:dyDescent="0.25">
      <c r="A260" s="9" t="s">
        <v>2496</v>
      </c>
      <c r="B260">
        <v>2732</v>
      </c>
    </row>
    <row r="261" spans="1:2" x14ac:dyDescent="0.25">
      <c r="A261" s="9" t="s">
        <v>2497</v>
      </c>
      <c r="B261">
        <v>5651</v>
      </c>
    </row>
    <row r="262" spans="1:2" x14ac:dyDescent="0.25">
      <c r="A262" s="9" t="s">
        <v>2498</v>
      </c>
      <c r="B262">
        <v>683</v>
      </c>
    </row>
    <row r="263" spans="1:2" x14ac:dyDescent="0.25">
      <c r="A263" s="9" t="s">
        <v>65</v>
      </c>
      <c r="B263">
        <v>662</v>
      </c>
    </row>
    <row r="264" spans="1:2" x14ac:dyDescent="0.25">
      <c r="A264" s="9" t="s">
        <v>2499</v>
      </c>
      <c r="B264">
        <v>1117</v>
      </c>
    </row>
    <row r="265" spans="1:2" x14ac:dyDescent="0.25">
      <c r="A265" s="9" t="s">
        <v>2500</v>
      </c>
      <c r="B265">
        <v>1273</v>
      </c>
    </row>
    <row r="266" spans="1:2" x14ac:dyDescent="0.25">
      <c r="A266" s="9" t="s">
        <v>1195</v>
      </c>
      <c r="B266">
        <v>683</v>
      </c>
    </row>
    <row r="267" spans="1:2" x14ac:dyDescent="0.25">
      <c r="A267" s="9" t="s">
        <v>2501</v>
      </c>
      <c r="B267">
        <v>37</v>
      </c>
    </row>
    <row r="268" spans="1:2" x14ac:dyDescent="0.25">
      <c r="A268" s="9" t="s">
        <v>2502</v>
      </c>
      <c r="B268">
        <v>350</v>
      </c>
    </row>
    <row r="269" spans="1:2" x14ac:dyDescent="0.25">
      <c r="A269" s="9" t="s">
        <v>2503</v>
      </c>
      <c r="B269">
        <v>43</v>
      </c>
    </row>
    <row r="270" spans="1:2" x14ac:dyDescent="0.25">
      <c r="A270" s="9" t="s">
        <v>2504</v>
      </c>
      <c r="B270">
        <v>531</v>
      </c>
    </row>
    <row r="271" spans="1:2" x14ac:dyDescent="0.25">
      <c r="A271" s="9" t="s">
        <v>2505</v>
      </c>
      <c r="B271">
        <v>546</v>
      </c>
    </row>
    <row r="272" spans="1:2" x14ac:dyDescent="0.25">
      <c r="A272" s="9" t="s">
        <v>2242</v>
      </c>
      <c r="B272">
        <v>1776</v>
      </c>
    </row>
    <row r="273" spans="1:2" x14ac:dyDescent="0.25">
      <c r="A273" s="9" t="s">
        <v>1979</v>
      </c>
      <c r="B273">
        <v>438</v>
      </c>
    </row>
    <row r="274" spans="1:2" x14ac:dyDescent="0.25">
      <c r="A274" s="9" t="s">
        <v>2506</v>
      </c>
      <c r="B274">
        <v>3904</v>
      </c>
    </row>
    <row r="275" spans="1:2" x14ac:dyDescent="0.25">
      <c r="A275" s="9" t="s">
        <v>2507</v>
      </c>
      <c r="B275">
        <v>1860</v>
      </c>
    </row>
    <row r="276" spans="1:2" x14ac:dyDescent="0.25">
      <c r="A276" s="9" t="s">
        <v>2175</v>
      </c>
      <c r="B276">
        <v>798</v>
      </c>
    </row>
    <row r="277" spans="1:2" x14ac:dyDescent="0.25">
      <c r="A277" s="9" t="s">
        <v>2159</v>
      </c>
      <c r="B277">
        <v>6360</v>
      </c>
    </row>
    <row r="278" spans="1:2" x14ac:dyDescent="0.25">
      <c r="A278" s="9" t="s">
        <v>2508</v>
      </c>
      <c r="B278">
        <v>4751</v>
      </c>
    </row>
    <row r="279" spans="1:2" x14ac:dyDescent="0.25">
      <c r="A279" s="9" t="s">
        <v>2509</v>
      </c>
      <c r="B279">
        <v>603</v>
      </c>
    </row>
    <row r="280" spans="1:2" x14ac:dyDescent="0.25">
      <c r="A280" s="9" t="s">
        <v>1651</v>
      </c>
      <c r="B280">
        <v>840</v>
      </c>
    </row>
    <row r="281" spans="1:2" x14ac:dyDescent="0.25">
      <c r="A281" s="9" t="s">
        <v>2510</v>
      </c>
      <c r="B281">
        <v>160</v>
      </c>
    </row>
    <row r="282" spans="1:2" x14ac:dyDescent="0.25">
      <c r="A282" s="9" t="s">
        <v>2511</v>
      </c>
      <c r="B282">
        <v>1113</v>
      </c>
    </row>
    <row r="283" spans="1:2" x14ac:dyDescent="0.25">
      <c r="A283" s="9" t="s">
        <v>1824</v>
      </c>
      <c r="B283">
        <v>2123</v>
      </c>
    </row>
    <row r="284" spans="1:2" x14ac:dyDescent="0.25">
      <c r="A284" s="9" t="s">
        <v>2512</v>
      </c>
      <c r="B284">
        <v>9464</v>
      </c>
    </row>
    <row r="285" spans="1:2" x14ac:dyDescent="0.25">
      <c r="A285" s="9" t="s">
        <v>2513</v>
      </c>
      <c r="B285">
        <v>1537</v>
      </c>
    </row>
    <row r="286" spans="1:2" x14ac:dyDescent="0.25">
      <c r="A286" s="9" t="s">
        <v>2514</v>
      </c>
      <c r="B286">
        <v>302</v>
      </c>
    </row>
    <row r="287" spans="1:2" x14ac:dyDescent="0.25">
      <c r="A287" s="9" t="s">
        <v>1727</v>
      </c>
      <c r="B287">
        <v>664</v>
      </c>
    </row>
    <row r="288" spans="1:2" x14ac:dyDescent="0.25">
      <c r="A288" s="9" t="s">
        <v>1514</v>
      </c>
      <c r="B288">
        <v>371</v>
      </c>
    </row>
    <row r="289" spans="1:2" x14ac:dyDescent="0.25">
      <c r="A289" s="9" t="s">
        <v>1047</v>
      </c>
      <c r="B289">
        <v>485</v>
      </c>
    </row>
    <row r="290" spans="1:2" x14ac:dyDescent="0.25">
      <c r="A290" s="9" t="s">
        <v>2515</v>
      </c>
      <c r="B290">
        <v>1338</v>
      </c>
    </row>
    <row r="291" spans="1:2" x14ac:dyDescent="0.25">
      <c r="A291" s="9" t="s">
        <v>2245</v>
      </c>
      <c r="B291">
        <v>279</v>
      </c>
    </row>
    <row r="292" spans="1:2" x14ac:dyDescent="0.25">
      <c r="A292" s="9" t="s">
        <v>2516</v>
      </c>
      <c r="B292">
        <v>126</v>
      </c>
    </row>
    <row r="293" spans="1:2" x14ac:dyDescent="0.25">
      <c r="A293" s="9" t="s">
        <v>2517</v>
      </c>
      <c r="B293">
        <v>370</v>
      </c>
    </row>
    <row r="294" spans="1:2" x14ac:dyDescent="0.25">
      <c r="A294" s="9" t="s">
        <v>2518</v>
      </c>
      <c r="B294">
        <v>138</v>
      </c>
    </row>
    <row r="295" spans="1:2" x14ac:dyDescent="0.25">
      <c r="A295" s="9" t="s">
        <v>2519</v>
      </c>
      <c r="B295">
        <v>335</v>
      </c>
    </row>
    <row r="296" spans="1:2" x14ac:dyDescent="0.25">
      <c r="A296" s="9" t="s">
        <v>2520</v>
      </c>
      <c r="B296">
        <v>648</v>
      </c>
    </row>
    <row r="297" spans="1:2" x14ac:dyDescent="0.25">
      <c r="A297" s="9" t="s">
        <v>2171</v>
      </c>
      <c r="B297">
        <v>672</v>
      </c>
    </row>
    <row r="298" spans="1:2" x14ac:dyDescent="0.25">
      <c r="A298" s="9" t="s">
        <v>888</v>
      </c>
      <c r="B298">
        <v>4151</v>
      </c>
    </row>
    <row r="299" spans="1:2" x14ac:dyDescent="0.25">
      <c r="A299" s="9" t="s">
        <v>569</v>
      </c>
      <c r="B299">
        <v>349</v>
      </c>
    </row>
    <row r="300" spans="1:2" x14ac:dyDescent="0.25">
      <c r="A300" s="9" t="s">
        <v>2521</v>
      </c>
      <c r="B300">
        <v>25206</v>
      </c>
    </row>
    <row r="301" spans="1:2" x14ac:dyDescent="0.25">
      <c r="A301" s="9" t="s">
        <v>2522</v>
      </c>
      <c r="B301">
        <v>11051</v>
      </c>
    </row>
    <row r="302" spans="1:2" x14ac:dyDescent="0.25">
      <c r="A302" s="9" t="s">
        <v>2523</v>
      </c>
      <c r="B302">
        <v>231</v>
      </c>
    </row>
    <row r="303" spans="1:2" x14ac:dyDescent="0.25">
      <c r="A303" s="9" t="s">
        <v>2524</v>
      </c>
      <c r="B303">
        <v>143</v>
      </c>
    </row>
    <row r="304" spans="1:2" x14ac:dyDescent="0.25">
      <c r="A304" s="9" t="s">
        <v>1662</v>
      </c>
      <c r="B304">
        <v>102</v>
      </c>
    </row>
    <row r="305" spans="1:2" x14ac:dyDescent="0.25">
      <c r="A305" s="9" t="s">
        <v>2525</v>
      </c>
      <c r="B305">
        <v>931</v>
      </c>
    </row>
    <row r="306" spans="1:2" x14ac:dyDescent="0.25">
      <c r="A306" s="9" t="s">
        <v>2526</v>
      </c>
      <c r="B306">
        <v>183</v>
      </c>
    </row>
    <row r="307" spans="1:2" x14ac:dyDescent="0.25">
      <c r="A307" s="9" t="s">
        <v>2527</v>
      </c>
      <c r="B307">
        <v>244</v>
      </c>
    </row>
    <row r="308" spans="1:2" x14ac:dyDescent="0.25">
      <c r="A308" s="9" t="s">
        <v>2528</v>
      </c>
      <c r="B308">
        <v>743</v>
      </c>
    </row>
    <row r="309" spans="1:2" x14ac:dyDescent="0.25">
      <c r="A309" s="9" t="s">
        <v>863</v>
      </c>
      <c r="B309">
        <v>977</v>
      </c>
    </row>
    <row r="310" spans="1:2" x14ac:dyDescent="0.25">
      <c r="A310" s="9" t="s">
        <v>2529</v>
      </c>
      <c r="B310">
        <v>32</v>
      </c>
    </row>
    <row r="311" spans="1:2" x14ac:dyDescent="0.25">
      <c r="A311" s="9" t="s">
        <v>2241</v>
      </c>
      <c r="B311">
        <v>434</v>
      </c>
    </row>
    <row r="312" spans="1:2" x14ac:dyDescent="0.25">
      <c r="A312" s="9" t="s">
        <v>1663</v>
      </c>
      <c r="B312">
        <v>88</v>
      </c>
    </row>
    <row r="313" spans="1:2" x14ac:dyDescent="0.25">
      <c r="A313" s="9" t="s">
        <v>2530</v>
      </c>
      <c r="B313">
        <v>211</v>
      </c>
    </row>
    <row r="314" spans="1:2" x14ac:dyDescent="0.25">
      <c r="A314" s="9" t="s">
        <v>1146</v>
      </c>
      <c r="B314">
        <v>745</v>
      </c>
    </row>
    <row r="315" spans="1:2" x14ac:dyDescent="0.25">
      <c r="A315" s="9" t="s">
        <v>327</v>
      </c>
      <c r="B315">
        <v>3129</v>
      </c>
    </row>
    <row r="316" spans="1:2" x14ac:dyDescent="0.25">
      <c r="A316" s="9" t="s">
        <v>2531</v>
      </c>
      <c r="B316">
        <v>371</v>
      </c>
    </row>
    <row r="317" spans="1:2" x14ac:dyDescent="0.25">
      <c r="A317" s="9" t="s">
        <v>2532</v>
      </c>
      <c r="B317">
        <v>527</v>
      </c>
    </row>
    <row r="318" spans="1:2" x14ac:dyDescent="0.25">
      <c r="A318" s="9" t="s">
        <v>2533</v>
      </c>
      <c r="B318">
        <v>165</v>
      </c>
    </row>
    <row r="319" spans="1:2" x14ac:dyDescent="0.25">
      <c r="A319" s="9" t="s">
        <v>783</v>
      </c>
      <c r="B319">
        <v>1080</v>
      </c>
    </row>
    <row r="320" spans="1:2" x14ac:dyDescent="0.25">
      <c r="A320" s="9" t="s">
        <v>2534</v>
      </c>
      <c r="B320">
        <v>61</v>
      </c>
    </row>
    <row r="321" spans="1:2" x14ac:dyDescent="0.25">
      <c r="A321" s="9" t="s">
        <v>2083</v>
      </c>
      <c r="B321">
        <v>1082</v>
      </c>
    </row>
    <row r="322" spans="1:2" x14ac:dyDescent="0.25">
      <c r="A322" s="9" t="s">
        <v>2535</v>
      </c>
      <c r="B322">
        <v>712</v>
      </c>
    </row>
    <row r="323" spans="1:2" x14ac:dyDescent="0.25">
      <c r="A323" s="9" t="s">
        <v>2536</v>
      </c>
      <c r="B323">
        <v>49</v>
      </c>
    </row>
    <row r="324" spans="1:2" x14ac:dyDescent="0.25">
      <c r="A324" s="9" t="s">
        <v>1898</v>
      </c>
      <c r="B324">
        <v>509</v>
      </c>
    </row>
    <row r="325" spans="1:2" x14ac:dyDescent="0.25">
      <c r="A325" s="9" t="s">
        <v>2537</v>
      </c>
      <c r="B325">
        <v>504</v>
      </c>
    </row>
    <row r="326" spans="1:2" x14ac:dyDescent="0.25">
      <c r="A326" s="9" t="s">
        <v>2538</v>
      </c>
      <c r="B326">
        <v>945</v>
      </c>
    </row>
    <row r="327" spans="1:2" x14ac:dyDescent="0.25">
      <c r="A327" s="9" t="s">
        <v>2539</v>
      </c>
      <c r="B327">
        <v>5269</v>
      </c>
    </row>
    <row r="328" spans="1:2" x14ac:dyDescent="0.25">
      <c r="A328" s="9" t="s">
        <v>2540</v>
      </c>
      <c r="B328">
        <v>1146</v>
      </c>
    </row>
    <row r="329" spans="1:2" x14ac:dyDescent="0.25">
      <c r="A329" s="9" t="s">
        <v>2541</v>
      </c>
      <c r="B329">
        <v>635</v>
      </c>
    </row>
    <row r="330" spans="1:2" x14ac:dyDescent="0.25">
      <c r="A330" s="9" t="s">
        <v>2542</v>
      </c>
      <c r="B330">
        <v>139</v>
      </c>
    </row>
    <row r="331" spans="1:2" x14ac:dyDescent="0.25">
      <c r="A331" s="9" t="s">
        <v>2239</v>
      </c>
      <c r="B331">
        <v>240</v>
      </c>
    </row>
    <row r="332" spans="1:2" x14ac:dyDescent="0.25">
      <c r="A332" s="9" t="s">
        <v>2543</v>
      </c>
      <c r="B332">
        <v>1037</v>
      </c>
    </row>
    <row r="333" spans="1:2" x14ac:dyDescent="0.25">
      <c r="A333" s="9" t="s">
        <v>1330</v>
      </c>
      <c r="B333">
        <v>844</v>
      </c>
    </row>
    <row r="334" spans="1:2" x14ac:dyDescent="0.25">
      <c r="A334" s="9" t="s">
        <v>2544</v>
      </c>
      <c r="B334">
        <v>79</v>
      </c>
    </row>
    <row r="335" spans="1:2" x14ac:dyDescent="0.25">
      <c r="A335" s="9" t="s">
        <v>2545</v>
      </c>
      <c r="B335">
        <v>252</v>
      </c>
    </row>
    <row r="336" spans="1:2" x14ac:dyDescent="0.25">
      <c r="A336" s="9" t="s">
        <v>2234</v>
      </c>
      <c r="B336">
        <v>824</v>
      </c>
    </row>
    <row r="337" spans="1:2" x14ac:dyDescent="0.25">
      <c r="A337" s="9" t="s">
        <v>2546</v>
      </c>
      <c r="B337">
        <v>642</v>
      </c>
    </row>
    <row r="338" spans="1:2" x14ac:dyDescent="0.25">
      <c r="A338" s="9" t="s">
        <v>2212</v>
      </c>
      <c r="B338">
        <v>236</v>
      </c>
    </row>
    <row r="339" spans="1:2" x14ac:dyDescent="0.25">
      <c r="A339" s="9" t="s">
        <v>1814</v>
      </c>
      <c r="B339">
        <v>556</v>
      </c>
    </row>
    <row r="340" spans="1:2" x14ac:dyDescent="0.25">
      <c r="A340" s="9" t="s">
        <v>2547</v>
      </c>
      <c r="B340">
        <v>1244</v>
      </c>
    </row>
    <row r="341" spans="1:2" x14ac:dyDescent="0.25">
      <c r="A341" s="9" t="s">
        <v>427</v>
      </c>
      <c r="B341">
        <v>92</v>
      </c>
    </row>
    <row r="342" spans="1:2" x14ac:dyDescent="0.25">
      <c r="A342" s="9" t="s">
        <v>2548</v>
      </c>
      <c r="B342">
        <v>312</v>
      </c>
    </row>
    <row r="343" spans="1:2" x14ac:dyDescent="0.25">
      <c r="A343" s="9" t="s">
        <v>2549</v>
      </c>
      <c r="B343">
        <v>188</v>
      </c>
    </row>
    <row r="344" spans="1:2" x14ac:dyDescent="0.25">
      <c r="A344" s="9" t="s">
        <v>2550</v>
      </c>
      <c r="B344">
        <v>63</v>
      </c>
    </row>
    <row r="345" spans="1:2" x14ac:dyDescent="0.25">
      <c r="A345" s="9" t="s">
        <v>2551</v>
      </c>
      <c r="B345">
        <v>256</v>
      </c>
    </row>
    <row r="346" spans="1:2" x14ac:dyDescent="0.25">
      <c r="A346" s="9" t="s">
        <v>2552</v>
      </c>
      <c r="B346">
        <v>1130</v>
      </c>
    </row>
    <row r="347" spans="1:2" x14ac:dyDescent="0.25">
      <c r="A347" s="9" t="s">
        <v>2553</v>
      </c>
      <c r="B347">
        <v>1982</v>
      </c>
    </row>
    <row r="348" spans="1:2" x14ac:dyDescent="0.25">
      <c r="A348" s="9" t="s">
        <v>2554</v>
      </c>
      <c r="B348">
        <v>75</v>
      </c>
    </row>
    <row r="349" spans="1:2" x14ac:dyDescent="0.25">
      <c r="A349" s="9" t="s">
        <v>2208</v>
      </c>
      <c r="B349">
        <v>8246</v>
      </c>
    </row>
    <row r="350" spans="1:2" x14ac:dyDescent="0.25">
      <c r="A350" s="9" t="s">
        <v>740</v>
      </c>
      <c r="B350">
        <v>9218</v>
      </c>
    </row>
    <row r="351" spans="1:2" x14ac:dyDescent="0.25">
      <c r="A351" s="9" t="s">
        <v>2555</v>
      </c>
      <c r="B351">
        <v>1036</v>
      </c>
    </row>
    <row r="352" spans="1:2" x14ac:dyDescent="0.25">
      <c r="A352" s="9" t="s">
        <v>1731</v>
      </c>
      <c r="B352">
        <v>2706</v>
      </c>
    </row>
    <row r="353" spans="1:2" x14ac:dyDescent="0.25">
      <c r="A353" s="9" t="s">
        <v>2556</v>
      </c>
      <c r="B353">
        <v>94</v>
      </c>
    </row>
    <row r="354" spans="1:2" x14ac:dyDescent="0.25">
      <c r="A354" s="9" t="s">
        <v>2557</v>
      </c>
      <c r="B354">
        <v>63</v>
      </c>
    </row>
    <row r="355" spans="1:2" x14ac:dyDescent="0.25">
      <c r="A355" s="9" t="s">
        <v>2558</v>
      </c>
      <c r="B355">
        <v>1569</v>
      </c>
    </row>
    <row r="356" spans="1:2" x14ac:dyDescent="0.25">
      <c r="A356" s="9" t="s">
        <v>1244</v>
      </c>
      <c r="B356">
        <v>1919</v>
      </c>
    </row>
    <row r="357" spans="1:2" x14ac:dyDescent="0.25">
      <c r="A357" s="9" t="s">
        <v>2559</v>
      </c>
      <c r="B357">
        <v>246</v>
      </c>
    </row>
    <row r="358" spans="1:2" x14ac:dyDescent="0.25">
      <c r="A358" s="9" t="s">
        <v>2560</v>
      </c>
      <c r="B358">
        <v>1187</v>
      </c>
    </row>
    <row r="359" spans="1:2" x14ac:dyDescent="0.25">
      <c r="A359" s="9" t="s">
        <v>2561</v>
      </c>
      <c r="B359">
        <v>130</v>
      </c>
    </row>
    <row r="360" spans="1:2" x14ac:dyDescent="0.25">
      <c r="A360" s="9" t="s">
        <v>2562</v>
      </c>
      <c r="B360">
        <v>4461</v>
      </c>
    </row>
    <row r="361" spans="1:2" x14ac:dyDescent="0.25">
      <c r="A361" s="9" t="s">
        <v>314</v>
      </c>
      <c r="B361">
        <v>196</v>
      </c>
    </row>
    <row r="362" spans="1:2" x14ac:dyDescent="0.25">
      <c r="A362" s="9" t="s">
        <v>2563</v>
      </c>
      <c r="B362">
        <v>226</v>
      </c>
    </row>
    <row r="363" spans="1:2" x14ac:dyDescent="0.25">
      <c r="A363" s="9" t="s">
        <v>2564</v>
      </c>
      <c r="B363">
        <v>98</v>
      </c>
    </row>
    <row r="364" spans="1:2" x14ac:dyDescent="0.25">
      <c r="A364" s="9" t="s">
        <v>2565</v>
      </c>
      <c r="B364">
        <v>303</v>
      </c>
    </row>
    <row r="365" spans="1:2" x14ac:dyDescent="0.25">
      <c r="A365" s="9" t="s">
        <v>2258</v>
      </c>
      <c r="B365">
        <v>47</v>
      </c>
    </row>
    <row r="366" spans="1:2" x14ac:dyDescent="0.25">
      <c r="A366" s="9" t="s">
        <v>2187</v>
      </c>
      <c r="B366">
        <v>5106</v>
      </c>
    </row>
    <row r="367" spans="1:2" x14ac:dyDescent="0.25">
      <c r="A367" s="9" t="s">
        <v>2192</v>
      </c>
      <c r="B367">
        <v>114</v>
      </c>
    </row>
    <row r="368" spans="1:2" x14ac:dyDescent="0.25">
      <c r="A368" s="9" t="s">
        <v>1807</v>
      </c>
      <c r="B368">
        <v>328</v>
      </c>
    </row>
    <row r="369" spans="1:2" x14ac:dyDescent="0.25">
      <c r="A369" s="9" t="s">
        <v>2566</v>
      </c>
      <c r="B369">
        <v>170</v>
      </c>
    </row>
    <row r="370" spans="1:2" x14ac:dyDescent="0.25">
      <c r="A370" s="9" t="s">
        <v>2567</v>
      </c>
      <c r="B370">
        <v>771</v>
      </c>
    </row>
    <row r="371" spans="1:2" x14ac:dyDescent="0.25">
      <c r="A371" s="9" t="s">
        <v>2568</v>
      </c>
      <c r="B371">
        <v>1672</v>
      </c>
    </row>
    <row r="372" spans="1:2" x14ac:dyDescent="0.25">
      <c r="A372" s="9" t="s">
        <v>103</v>
      </c>
      <c r="B372">
        <v>86</v>
      </c>
    </row>
    <row r="373" spans="1:2" x14ac:dyDescent="0.25">
      <c r="A373" s="9" t="s">
        <v>2569</v>
      </c>
      <c r="B373">
        <v>235</v>
      </c>
    </row>
    <row r="374" spans="1:2" x14ac:dyDescent="0.25">
      <c r="A374" s="9" t="s">
        <v>2570</v>
      </c>
      <c r="B374">
        <v>152</v>
      </c>
    </row>
    <row r="375" spans="1:2" x14ac:dyDescent="0.25">
      <c r="A375" s="9" t="s">
        <v>2571</v>
      </c>
      <c r="B375">
        <v>177</v>
      </c>
    </row>
    <row r="376" spans="1:2" x14ac:dyDescent="0.25">
      <c r="A376" s="9" t="s">
        <v>2572</v>
      </c>
      <c r="B376">
        <v>173</v>
      </c>
    </row>
    <row r="377" spans="1:2" x14ac:dyDescent="0.25">
      <c r="A377" s="9" t="s">
        <v>265</v>
      </c>
      <c r="B377">
        <v>2546</v>
      </c>
    </row>
    <row r="378" spans="1:2" x14ac:dyDescent="0.25">
      <c r="A378" s="9" t="s">
        <v>387</v>
      </c>
      <c r="B378">
        <v>449</v>
      </c>
    </row>
    <row r="379" spans="1:2" x14ac:dyDescent="0.25">
      <c r="A379" s="9" t="s">
        <v>2573</v>
      </c>
      <c r="B379">
        <v>50</v>
      </c>
    </row>
    <row r="380" spans="1:2" x14ac:dyDescent="0.25">
      <c r="A380" s="9" t="s">
        <v>2574</v>
      </c>
      <c r="B380">
        <v>823</v>
      </c>
    </row>
    <row r="381" spans="1:2" x14ac:dyDescent="0.25">
      <c r="A381" s="9" t="s">
        <v>2575</v>
      </c>
      <c r="B381">
        <v>764</v>
      </c>
    </row>
    <row r="382" spans="1:2" x14ac:dyDescent="0.25">
      <c r="A382" s="9" t="s">
        <v>893</v>
      </c>
      <c r="B382">
        <v>185</v>
      </c>
    </row>
    <row r="383" spans="1:2" x14ac:dyDescent="0.25">
      <c r="A383" s="9" t="s">
        <v>2576</v>
      </c>
      <c r="B383">
        <v>23</v>
      </c>
    </row>
    <row r="384" spans="1:2" x14ac:dyDescent="0.25">
      <c r="A384" s="9" t="s">
        <v>2577</v>
      </c>
      <c r="B384">
        <v>7024</v>
      </c>
    </row>
    <row r="385" spans="1:2" x14ac:dyDescent="0.25">
      <c r="A385" s="9" t="s">
        <v>2578</v>
      </c>
      <c r="B385">
        <v>703</v>
      </c>
    </row>
    <row r="386" spans="1:2" x14ac:dyDescent="0.25">
      <c r="A386" s="9" t="s">
        <v>2579</v>
      </c>
      <c r="B386">
        <v>180</v>
      </c>
    </row>
    <row r="387" spans="1:2" x14ac:dyDescent="0.25">
      <c r="A387" s="9" t="s">
        <v>1217</v>
      </c>
      <c r="B387">
        <v>928</v>
      </c>
    </row>
    <row r="388" spans="1:2" x14ac:dyDescent="0.25">
      <c r="A388" s="9" t="s">
        <v>2580</v>
      </c>
      <c r="B388">
        <v>282</v>
      </c>
    </row>
    <row r="389" spans="1:2" x14ac:dyDescent="0.25">
      <c r="A389" s="9" t="s">
        <v>2581</v>
      </c>
      <c r="B389">
        <v>1396</v>
      </c>
    </row>
    <row r="390" spans="1:2" x14ac:dyDescent="0.25">
      <c r="A390" s="9" t="s">
        <v>1143</v>
      </c>
      <c r="B390">
        <v>374</v>
      </c>
    </row>
    <row r="391" spans="1:2" x14ac:dyDescent="0.25">
      <c r="A391" s="9" t="s">
        <v>1152</v>
      </c>
      <c r="B391">
        <v>628</v>
      </c>
    </row>
    <row r="392" spans="1:2" x14ac:dyDescent="0.25">
      <c r="A392" s="9" t="s">
        <v>1797</v>
      </c>
      <c r="B392">
        <v>225</v>
      </c>
    </row>
    <row r="393" spans="1:2" x14ac:dyDescent="0.25">
      <c r="A393" s="9" t="s">
        <v>2582</v>
      </c>
      <c r="B393">
        <v>698</v>
      </c>
    </row>
    <row r="394" spans="1:2" x14ac:dyDescent="0.25">
      <c r="A394" s="9" t="s">
        <v>2583</v>
      </c>
      <c r="B394">
        <v>146</v>
      </c>
    </row>
    <row r="395" spans="1:2" x14ac:dyDescent="0.25">
      <c r="A395" s="9" t="s">
        <v>1448</v>
      </c>
      <c r="B395">
        <v>845</v>
      </c>
    </row>
    <row r="396" spans="1:2" x14ac:dyDescent="0.25">
      <c r="A396" s="9" t="s">
        <v>2228</v>
      </c>
      <c r="B396">
        <v>2282</v>
      </c>
    </row>
    <row r="397" spans="1:2" x14ac:dyDescent="0.25">
      <c r="A397" s="9" t="s">
        <v>2584</v>
      </c>
      <c r="B397">
        <v>2175</v>
      </c>
    </row>
    <row r="398" spans="1:2" x14ac:dyDescent="0.25">
      <c r="A398" s="9" t="s">
        <v>2173</v>
      </c>
      <c r="B398">
        <v>4690</v>
      </c>
    </row>
    <row r="399" spans="1:2" x14ac:dyDescent="0.25">
      <c r="A399" s="9" t="s">
        <v>2154</v>
      </c>
      <c r="B399">
        <v>494</v>
      </c>
    </row>
    <row r="400" spans="1:2" x14ac:dyDescent="0.25">
      <c r="A400" s="9" t="s">
        <v>2030</v>
      </c>
      <c r="B400">
        <v>3317</v>
      </c>
    </row>
    <row r="401" spans="1:2" x14ac:dyDescent="0.25">
      <c r="A401" s="9" t="s">
        <v>2585</v>
      </c>
      <c r="B401">
        <v>2142</v>
      </c>
    </row>
    <row r="402" spans="1:2" x14ac:dyDescent="0.25">
      <c r="A402" s="9" t="s">
        <v>2586</v>
      </c>
      <c r="B402">
        <v>72</v>
      </c>
    </row>
    <row r="403" spans="1:2" x14ac:dyDescent="0.25">
      <c r="A403" s="9" t="s">
        <v>2587</v>
      </c>
      <c r="B403">
        <v>5966</v>
      </c>
    </row>
    <row r="404" spans="1:2" x14ac:dyDescent="0.25">
      <c r="A404" s="9" t="s">
        <v>2588</v>
      </c>
      <c r="B404">
        <v>14782</v>
      </c>
    </row>
    <row r="405" spans="1:2" x14ac:dyDescent="0.25">
      <c r="A405" s="9" t="s">
        <v>2589</v>
      </c>
      <c r="B405">
        <v>814</v>
      </c>
    </row>
    <row r="406" spans="1:2" x14ac:dyDescent="0.25">
      <c r="A406" s="9" t="s">
        <v>2254</v>
      </c>
      <c r="B406">
        <v>291</v>
      </c>
    </row>
    <row r="407" spans="1:2" x14ac:dyDescent="0.25">
      <c r="A407" s="9" t="s">
        <v>443</v>
      </c>
      <c r="B407">
        <v>67862</v>
      </c>
    </row>
    <row r="408" spans="1:2" x14ac:dyDescent="0.25">
      <c r="A408" s="9" t="s">
        <v>2590</v>
      </c>
      <c r="B408">
        <v>5238</v>
      </c>
    </row>
    <row r="409" spans="1:2" x14ac:dyDescent="0.25">
      <c r="A409" s="9" t="s">
        <v>2191</v>
      </c>
      <c r="B409">
        <v>609</v>
      </c>
    </row>
    <row r="410" spans="1:2" x14ac:dyDescent="0.25">
      <c r="A410" s="9" t="s">
        <v>2591</v>
      </c>
      <c r="B410">
        <v>341</v>
      </c>
    </row>
    <row r="411" spans="1:2" x14ac:dyDescent="0.25">
      <c r="A411" s="9" t="s">
        <v>2592</v>
      </c>
      <c r="B411">
        <v>58</v>
      </c>
    </row>
    <row r="412" spans="1:2" x14ac:dyDescent="0.25">
      <c r="A412" s="9" t="s">
        <v>2593</v>
      </c>
      <c r="B412">
        <v>224</v>
      </c>
    </row>
    <row r="413" spans="1:2" x14ac:dyDescent="0.25">
      <c r="A413" s="9" t="s">
        <v>2261</v>
      </c>
      <c r="B413">
        <v>930</v>
      </c>
    </row>
    <row r="414" spans="1:2" x14ac:dyDescent="0.25">
      <c r="A414" s="9" t="s">
        <v>2594</v>
      </c>
      <c r="B414">
        <v>4345</v>
      </c>
    </row>
    <row r="415" spans="1:2" x14ac:dyDescent="0.25">
      <c r="A415" s="9" t="s">
        <v>2229</v>
      </c>
      <c r="B415">
        <v>2520</v>
      </c>
    </row>
    <row r="416" spans="1:2" x14ac:dyDescent="0.25">
      <c r="A416" s="9" t="s">
        <v>2595</v>
      </c>
      <c r="B416">
        <v>1215</v>
      </c>
    </row>
    <row r="417" spans="1:2" x14ac:dyDescent="0.25">
      <c r="A417" s="9" t="s">
        <v>1002</v>
      </c>
      <c r="B417">
        <v>17278</v>
      </c>
    </row>
    <row r="418" spans="1:2" x14ac:dyDescent="0.25">
      <c r="A418" s="9" t="s">
        <v>1557</v>
      </c>
      <c r="B418">
        <v>222</v>
      </c>
    </row>
    <row r="419" spans="1:2" x14ac:dyDescent="0.25">
      <c r="A419" s="9" t="s">
        <v>2596</v>
      </c>
      <c r="B419">
        <v>41</v>
      </c>
    </row>
    <row r="420" spans="1:2" x14ac:dyDescent="0.25">
      <c r="A420" s="9" t="s">
        <v>2240</v>
      </c>
      <c r="B420">
        <v>2363</v>
      </c>
    </row>
    <row r="421" spans="1:2" x14ac:dyDescent="0.25">
      <c r="A421" s="9" t="s">
        <v>2597</v>
      </c>
      <c r="B421">
        <v>199</v>
      </c>
    </row>
    <row r="422" spans="1:2" x14ac:dyDescent="0.25">
      <c r="A422" s="9" t="s">
        <v>2598</v>
      </c>
      <c r="B422">
        <v>652</v>
      </c>
    </row>
    <row r="423" spans="1:2" x14ac:dyDescent="0.25">
      <c r="A423" s="9" t="s">
        <v>2599</v>
      </c>
      <c r="B423">
        <v>315</v>
      </c>
    </row>
    <row r="424" spans="1:2" x14ac:dyDescent="0.25">
      <c r="A424" s="9" t="s">
        <v>2600</v>
      </c>
      <c r="B424">
        <v>309</v>
      </c>
    </row>
    <row r="425" spans="1:2" x14ac:dyDescent="0.25">
      <c r="A425" s="9" t="s">
        <v>2601</v>
      </c>
      <c r="B425">
        <v>599</v>
      </c>
    </row>
    <row r="426" spans="1:2" x14ac:dyDescent="0.25">
      <c r="A426" s="9" t="s">
        <v>2602</v>
      </c>
      <c r="B426">
        <v>266</v>
      </c>
    </row>
    <row r="427" spans="1:2" x14ac:dyDescent="0.25">
      <c r="A427" s="9" t="s">
        <v>2603</v>
      </c>
      <c r="B427">
        <v>10780</v>
      </c>
    </row>
    <row r="428" spans="1:2" x14ac:dyDescent="0.25">
      <c r="A428" s="9" t="s">
        <v>2604</v>
      </c>
      <c r="B428">
        <v>84</v>
      </c>
    </row>
    <row r="429" spans="1:2" x14ac:dyDescent="0.25">
      <c r="A429" s="9" t="s">
        <v>2605</v>
      </c>
      <c r="B429">
        <v>1006</v>
      </c>
    </row>
    <row r="430" spans="1:2" x14ac:dyDescent="0.25">
      <c r="A430" s="9" t="s">
        <v>2606</v>
      </c>
      <c r="B430">
        <v>1009</v>
      </c>
    </row>
    <row r="431" spans="1:2" x14ac:dyDescent="0.25">
      <c r="A431" s="9" t="s">
        <v>2607</v>
      </c>
      <c r="B431">
        <v>246</v>
      </c>
    </row>
    <row r="432" spans="1:2" x14ac:dyDescent="0.25">
      <c r="A432" s="9" t="s">
        <v>1860</v>
      </c>
      <c r="B432">
        <v>622</v>
      </c>
    </row>
    <row r="433" spans="1:2" x14ac:dyDescent="0.25">
      <c r="A433" s="9" t="s">
        <v>2608</v>
      </c>
      <c r="B433">
        <v>322</v>
      </c>
    </row>
    <row r="434" spans="1:2" x14ac:dyDescent="0.25">
      <c r="A434" s="9" t="s">
        <v>806</v>
      </c>
      <c r="B434">
        <v>1411</v>
      </c>
    </row>
    <row r="435" spans="1:2" x14ac:dyDescent="0.25">
      <c r="A435" s="9" t="s">
        <v>2609</v>
      </c>
      <c r="B435">
        <v>73</v>
      </c>
    </row>
    <row r="436" spans="1:2" x14ac:dyDescent="0.25">
      <c r="A436" s="9" t="s">
        <v>2610</v>
      </c>
      <c r="B436">
        <v>64</v>
      </c>
    </row>
    <row r="437" spans="1:2" x14ac:dyDescent="0.25">
      <c r="A437" s="9" t="s">
        <v>2611</v>
      </c>
      <c r="B437">
        <v>167</v>
      </c>
    </row>
    <row r="438" spans="1:2" x14ac:dyDescent="0.25">
      <c r="A438" s="9" t="s">
        <v>2612</v>
      </c>
      <c r="B438">
        <v>279</v>
      </c>
    </row>
    <row r="439" spans="1:2" x14ac:dyDescent="0.25">
      <c r="A439" s="9" t="s">
        <v>2613</v>
      </c>
      <c r="B439">
        <v>507</v>
      </c>
    </row>
    <row r="440" spans="1:2" x14ac:dyDescent="0.25">
      <c r="A440" s="9" t="s">
        <v>2614</v>
      </c>
      <c r="B440">
        <v>60</v>
      </c>
    </row>
    <row r="441" spans="1:2" x14ac:dyDescent="0.25">
      <c r="A441" s="9" t="s">
        <v>2615</v>
      </c>
      <c r="B441">
        <v>7313</v>
      </c>
    </row>
    <row r="442" spans="1:2" x14ac:dyDescent="0.25">
      <c r="A442" s="9" t="s">
        <v>2616</v>
      </c>
      <c r="B442">
        <v>260</v>
      </c>
    </row>
    <row r="443" spans="1:2" x14ac:dyDescent="0.25">
      <c r="A443" s="9" t="s">
        <v>2617</v>
      </c>
      <c r="B443">
        <v>2285</v>
      </c>
    </row>
    <row r="444" spans="1:2" x14ac:dyDescent="0.25">
      <c r="A444" s="9" t="s">
        <v>2618</v>
      </c>
      <c r="B444">
        <v>361</v>
      </c>
    </row>
    <row r="445" spans="1:2" x14ac:dyDescent="0.25">
      <c r="A445" s="9" t="s">
        <v>2203</v>
      </c>
      <c r="B445">
        <v>283</v>
      </c>
    </row>
    <row r="446" spans="1:2" x14ac:dyDescent="0.25">
      <c r="A446" s="9" t="s">
        <v>1849</v>
      </c>
      <c r="B446">
        <v>1727</v>
      </c>
    </row>
    <row r="447" spans="1:2" x14ac:dyDescent="0.25">
      <c r="A447" s="9" t="s">
        <v>1987</v>
      </c>
      <c r="B447">
        <v>2100</v>
      </c>
    </row>
    <row r="448" spans="1:2" x14ac:dyDescent="0.25">
      <c r="A448" s="9" t="s">
        <v>2619</v>
      </c>
      <c r="B448">
        <v>1105</v>
      </c>
    </row>
    <row r="449" spans="1:2" x14ac:dyDescent="0.25">
      <c r="A449" s="9" t="s">
        <v>1268</v>
      </c>
      <c r="B449">
        <v>1142</v>
      </c>
    </row>
    <row r="450" spans="1:2" x14ac:dyDescent="0.25">
      <c r="A450" s="9" t="s">
        <v>1399</v>
      </c>
      <c r="B450">
        <v>596</v>
      </c>
    </row>
    <row r="451" spans="1:2" x14ac:dyDescent="0.25">
      <c r="A451" s="9" t="s">
        <v>1316</v>
      </c>
      <c r="B451">
        <v>255</v>
      </c>
    </row>
    <row r="452" spans="1:2" x14ac:dyDescent="0.25">
      <c r="A452" s="9" t="s">
        <v>2620</v>
      </c>
      <c r="B452">
        <v>172</v>
      </c>
    </row>
    <row r="453" spans="1:2" x14ac:dyDescent="0.25">
      <c r="A453" s="9" t="s">
        <v>854</v>
      </c>
      <c r="B453">
        <v>2324</v>
      </c>
    </row>
    <row r="454" spans="1:2" x14ac:dyDescent="0.25">
      <c r="A454" s="9" t="s">
        <v>2248</v>
      </c>
      <c r="B454">
        <v>461</v>
      </c>
    </row>
    <row r="455" spans="1:2" x14ac:dyDescent="0.25">
      <c r="A455" s="9" t="s">
        <v>2621</v>
      </c>
      <c r="B455">
        <v>121</v>
      </c>
    </row>
    <row r="456" spans="1:2" x14ac:dyDescent="0.25">
      <c r="A456" s="9" t="s">
        <v>2219</v>
      </c>
      <c r="B456">
        <v>999</v>
      </c>
    </row>
    <row r="457" spans="1:2" x14ac:dyDescent="0.25">
      <c r="A457" s="9" t="s">
        <v>879</v>
      </c>
      <c r="B457">
        <v>866</v>
      </c>
    </row>
    <row r="458" spans="1:2" x14ac:dyDescent="0.25">
      <c r="A458" s="9" t="s">
        <v>2167</v>
      </c>
      <c r="B458">
        <v>132</v>
      </c>
    </row>
    <row r="459" spans="1:2" x14ac:dyDescent="0.25">
      <c r="A459" s="9" t="s">
        <v>184</v>
      </c>
      <c r="B459">
        <v>507</v>
      </c>
    </row>
    <row r="460" spans="1:2" x14ac:dyDescent="0.25">
      <c r="A460" s="9" t="s">
        <v>2165</v>
      </c>
      <c r="B460">
        <v>239</v>
      </c>
    </row>
    <row r="461" spans="1:2" x14ac:dyDescent="0.25">
      <c r="A461" s="9" t="s">
        <v>2622</v>
      </c>
      <c r="B461">
        <v>1258</v>
      </c>
    </row>
    <row r="462" spans="1:2" x14ac:dyDescent="0.25">
      <c r="A462" s="9" t="s">
        <v>2623</v>
      </c>
      <c r="B462">
        <v>439</v>
      </c>
    </row>
    <row r="463" spans="1:2" x14ac:dyDescent="0.25">
      <c r="A463" s="9" t="s">
        <v>322</v>
      </c>
      <c r="B463">
        <v>908</v>
      </c>
    </row>
    <row r="464" spans="1:2" x14ac:dyDescent="0.25">
      <c r="A464" s="9" t="s">
        <v>2223</v>
      </c>
      <c r="B464">
        <v>3765</v>
      </c>
    </row>
    <row r="465" spans="1:2" x14ac:dyDescent="0.25">
      <c r="A465" s="9" t="s">
        <v>2624</v>
      </c>
      <c r="B465">
        <v>9826</v>
      </c>
    </row>
    <row r="466" spans="1:2" x14ac:dyDescent="0.25">
      <c r="A466" s="9" t="s">
        <v>2625</v>
      </c>
      <c r="B466">
        <v>15</v>
      </c>
    </row>
    <row r="467" spans="1:2" x14ac:dyDescent="0.25">
      <c r="A467" s="9" t="s">
        <v>2626</v>
      </c>
      <c r="B467">
        <v>130</v>
      </c>
    </row>
    <row r="468" spans="1:2" x14ac:dyDescent="0.25">
      <c r="A468" s="9" t="s">
        <v>2627</v>
      </c>
      <c r="B468">
        <v>938</v>
      </c>
    </row>
    <row r="469" spans="1:2" x14ac:dyDescent="0.25">
      <c r="A469" s="9" t="s">
        <v>2628</v>
      </c>
      <c r="B469">
        <v>416</v>
      </c>
    </row>
    <row r="470" spans="1:2" x14ac:dyDescent="0.25">
      <c r="A470" s="9" t="s">
        <v>2629</v>
      </c>
      <c r="B470">
        <v>162</v>
      </c>
    </row>
    <row r="471" spans="1:2" x14ac:dyDescent="0.25">
      <c r="A471" s="9" t="s">
        <v>2630</v>
      </c>
      <c r="B471">
        <v>289</v>
      </c>
    </row>
    <row r="472" spans="1:2" x14ac:dyDescent="0.25">
      <c r="A472" s="9" t="s">
        <v>2631</v>
      </c>
      <c r="B472">
        <v>1407</v>
      </c>
    </row>
    <row r="473" spans="1:2" x14ac:dyDescent="0.25">
      <c r="A473" s="9" t="s">
        <v>2632</v>
      </c>
      <c r="B473">
        <v>1977</v>
      </c>
    </row>
    <row r="474" spans="1:2" x14ac:dyDescent="0.25">
      <c r="A474" s="9" t="s">
        <v>585</v>
      </c>
      <c r="B474">
        <v>294</v>
      </c>
    </row>
    <row r="475" spans="1:2" x14ac:dyDescent="0.25">
      <c r="A475" s="9" t="s">
        <v>2186</v>
      </c>
      <c r="B475">
        <v>384</v>
      </c>
    </row>
    <row r="476" spans="1:2" x14ac:dyDescent="0.25">
      <c r="A476" s="9" t="s">
        <v>2263</v>
      </c>
      <c r="B476">
        <v>433</v>
      </c>
    </row>
    <row r="477" spans="1:2" x14ac:dyDescent="0.25">
      <c r="A477" s="9" t="s">
        <v>2633</v>
      </c>
      <c r="B477">
        <v>315</v>
      </c>
    </row>
    <row r="478" spans="1:2" x14ac:dyDescent="0.25">
      <c r="A478" s="9" t="s">
        <v>2634</v>
      </c>
      <c r="B478">
        <v>180</v>
      </c>
    </row>
    <row r="479" spans="1:2" x14ac:dyDescent="0.25">
      <c r="A479" s="9" t="s">
        <v>622</v>
      </c>
      <c r="B479">
        <v>505</v>
      </c>
    </row>
    <row r="480" spans="1:2" x14ac:dyDescent="0.25">
      <c r="A480" s="9" t="s">
        <v>401</v>
      </c>
      <c r="B480">
        <v>162</v>
      </c>
    </row>
    <row r="481" spans="1:2" x14ac:dyDescent="0.25">
      <c r="A481" s="9" t="s">
        <v>2635</v>
      </c>
      <c r="B481">
        <v>199</v>
      </c>
    </row>
    <row r="482" spans="1:2" x14ac:dyDescent="0.25">
      <c r="A482" s="9" t="s">
        <v>2636</v>
      </c>
      <c r="B482">
        <v>217</v>
      </c>
    </row>
    <row r="483" spans="1:2" x14ac:dyDescent="0.25">
      <c r="A483" s="9" t="s">
        <v>2637</v>
      </c>
      <c r="B483">
        <v>154</v>
      </c>
    </row>
    <row r="484" spans="1:2" x14ac:dyDescent="0.25">
      <c r="A484" s="9" t="s">
        <v>2638</v>
      </c>
      <c r="B484">
        <v>2152</v>
      </c>
    </row>
    <row r="485" spans="1:2" x14ac:dyDescent="0.25">
      <c r="A485" s="9" t="s">
        <v>2639</v>
      </c>
      <c r="B485">
        <v>301</v>
      </c>
    </row>
    <row r="486" spans="1:2" x14ac:dyDescent="0.25">
      <c r="A486" s="9" t="s">
        <v>566</v>
      </c>
      <c r="B486">
        <v>459</v>
      </c>
    </row>
    <row r="487" spans="1:2" x14ac:dyDescent="0.25">
      <c r="A487" s="9" t="s">
        <v>1596</v>
      </c>
      <c r="B487">
        <v>170</v>
      </c>
    </row>
    <row r="488" spans="1:2" x14ac:dyDescent="0.25">
      <c r="A488" s="9" t="s">
        <v>2640</v>
      </c>
      <c r="B488">
        <v>384</v>
      </c>
    </row>
    <row r="489" spans="1:2" x14ac:dyDescent="0.25">
      <c r="A489" s="9" t="s">
        <v>2641</v>
      </c>
      <c r="B489">
        <v>268</v>
      </c>
    </row>
    <row r="490" spans="1:2" x14ac:dyDescent="0.25">
      <c r="A490" s="9" t="s">
        <v>2642</v>
      </c>
      <c r="B490">
        <v>1534</v>
      </c>
    </row>
    <row r="491" spans="1:2" x14ac:dyDescent="0.25">
      <c r="A491" s="9" t="s">
        <v>1284</v>
      </c>
      <c r="B491">
        <v>368</v>
      </c>
    </row>
    <row r="492" spans="1:2" x14ac:dyDescent="0.25">
      <c r="A492" s="9" t="s">
        <v>1838</v>
      </c>
      <c r="B492">
        <v>146</v>
      </c>
    </row>
    <row r="493" spans="1:2" x14ac:dyDescent="0.25">
      <c r="A493" s="9" t="s">
        <v>2643</v>
      </c>
      <c r="B493">
        <v>1300</v>
      </c>
    </row>
    <row r="494" spans="1:2" x14ac:dyDescent="0.25">
      <c r="A494" s="9" t="s">
        <v>1250</v>
      </c>
      <c r="B494">
        <v>808</v>
      </c>
    </row>
    <row r="495" spans="1:2" x14ac:dyDescent="0.25">
      <c r="A495" s="9" t="s">
        <v>2644</v>
      </c>
      <c r="B495">
        <v>360</v>
      </c>
    </row>
    <row r="496" spans="1:2" x14ac:dyDescent="0.25">
      <c r="A496" s="9" t="s">
        <v>2645</v>
      </c>
      <c r="B496">
        <v>446</v>
      </c>
    </row>
    <row r="497" spans="1:2" x14ac:dyDescent="0.25">
      <c r="A497" s="9" t="s">
        <v>843</v>
      </c>
      <c r="B497">
        <v>538</v>
      </c>
    </row>
    <row r="498" spans="1:2" x14ac:dyDescent="0.25">
      <c r="A498" s="9" t="s">
        <v>2646</v>
      </c>
      <c r="B498">
        <v>288</v>
      </c>
    </row>
    <row r="499" spans="1:2" x14ac:dyDescent="0.25">
      <c r="A499" s="9" t="s">
        <v>409</v>
      </c>
      <c r="B499">
        <v>789</v>
      </c>
    </row>
    <row r="500" spans="1:2" x14ac:dyDescent="0.25">
      <c r="A500" s="9" t="s">
        <v>1373</v>
      </c>
      <c r="B500">
        <v>269</v>
      </c>
    </row>
    <row r="501" spans="1:2" x14ac:dyDescent="0.25">
      <c r="A501" s="9" t="s">
        <v>2647</v>
      </c>
      <c r="B501">
        <v>216</v>
      </c>
    </row>
    <row r="502" spans="1:2" x14ac:dyDescent="0.25">
      <c r="A502" s="9" t="s">
        <v>930</v>
      </c>
      <c r="B502">
        <v>122</v>
      </c>
    </row>
    <row r="503" spans="1:2" x14ac:dyDescent="0.25">
      <c r="A503" s="9" t="s">
        <v>2935</v>
      </c>
      <c r="B503">
        <v>261</v>
      </c>
    </row>
    <row r="504" spans="1:2" x14ac:dyDescent="0.25">
      <c r="A504" s="9" t="s">
        <v>2166</v>
      </c>
      <c r="B504">
        <v>240</v>
      </c>
    </row>
    <row r="505" spans="1:2" x14ac:dyDescent="0.25">
      <c r="A505" s="9" t="s">
        <v>2648</v>
      </c>
      <c r="B505">
        <v>96</v>
      </c>
    </row>
    <row r="506" spans="1:2" x14ac:dyDescent="0.25">
      <c r="A506" s="9" t="s">
        <v>2649</v>
      </c>
      <c r="B506">
        <v>379</v>
      </c>
    </row>
    <row r="507" spans="1:2" x14ac:dyDescent="0.25">
      <c r="A507" s="9" t="s">
        <v>2650</v>
      </c>
      <c r="B507">
        <v>315</v>
      </c>
    </row>
    <row r="508" spans="1:2" x14ac:dyDescent="0.25">
      <c r="A508" s="9" t="s">
        <v>1714</v>
      </c>
      <c r="B508">
        <v>246</v>
      </c>
    </row>
    <row r="509" spans="1:2" x14ac:dyDescent="0.25">
      <c r="A509" s="9" t="s">
        <v>2651</v>
      </c>
      <c r="B509">
        <v>113</v>
      </c>
    </row>
    <row r="510" spans="1:2" x14ac:dyDescent="0.25">
      <c r="A510" s="9" t="s">
        <v>298</v>
      </c>
      <c r="B510">
        <v>2543</v>
      </c>
    </row>
    <row r="511" spans="1:2" x14ac:dyDescent="0.25">
      <c r="A511" s="9" t="s">
        <v>2652</v>
      </c>
      <c r="B511">
        <v>183</v>
      </c>
    </row>
    <row r="512" spans="1:2" x14ac:dyDescent="0.25">
      <c r="A512" s="9" t="s">
        <v>2653</v>
      </c>
      <c r="B512">
        <v>259</v>
      </c>
    </row>
    <row r="513" spans="1:2" x14ac:dyDescent="0.25">
      <c r="A513" s="9" t="s">
        <v>515</v>
      </c>
      <c r="B513">
        <v>287</v>
      </c>
    </row>
    <row r="514" spans="1:2" x14ac:dyDescent="0.25">
      <c r="A514" s="9" t="s">
        <v>2654</v>
      </c>
      <c r="B514">
        <v>274</v>
      </c>
    </row>
    <row r="515" spans="1:2" x14ac:dyDescent="0.25">
      <c r="A515" s="9" t="s">
        <v>2655</v>
      </c>
      <c r="B515">
        <v>29</v>
      </c>
    </row>
    <row r="516" spans="1:2" x14ac:dyDescent="0.25">
      <c r="A516" s="9" t="s">
        <v>1995</v>
      </c>
      <c r="B516">
        <v>1142</v>
      </c>
    </row>
    <row r="517" spans="1:2" x14ac:dyDescent="0.25">
      <c r="A517" s="9" t="s">
        <v>2265</v>
      </c>
      <c r="B517">
        <v>5179</v>
      </c>
    </row>
    <row r="518" spans="1:2" x14ac:dyDescent="0.25">
      <c r="A518" s="9" t="s">
        <v>2656</v>
      </c>
      <c r="B518">
        <v>776</v>
      </c>
    </row>
    <row r="519" spans="1:2" x14ac:dyDescent="0.25">
      <c r="A519" s="9" t="s">
        <v>945</v>
      </c>
      <c r="B519">
        <v>1323</v>
      </c>
    </row>
    <row r="520" spans="1:2" x14ac:dyDescent="0.25">
      <c r="A520" s="9" t="s">
        <v>2657</v>
      </c>
      <c r="B520">
        <v>1500</v>
      </c>
    </row>
    <row r="521" spans="1:2" x14ac:dyDescent="0.25">
      <c r="A521" s="9" t="s">
        <v>2658</v>
      </c>
      <c r="B521">
        <v>1690</v>
      </c>
    </row>
    <row r="522" spans="1:2" x14ac:dyDescent="0.25">
      <c r="A522" s="9" t="s">
        <v>2659</v>
      </c>
      <c r="B522">
        <v>1224</v>
      </c>
    </row>
    <row r="523" spans="1:2" x14ac:dyDescent="0.25">
      <c r="A523" s="9" t="s">
        <v>2184</v>
      </c>
      <c r="B523">
        <v>6141</v>
      </c>
    </row>
    <row r="524" spans="1:2" x14ac:dyDescent="0.25">
      <c r="A524" s="9" t="s">
        <v>2660</v>
      </c>
      <c r="B524">
        <v>237</v>
      </c>
    </row>
    <row r="525" spans="1:2" x14ac:dyDescent="0.25">
      <c r="A525" s="9" t="s">
        <v>2661</v>
      </c>
      <c r="B525">
        <v>307</v>
      </c>
    </row>
    <row r="526" spans="1:2" x14ac:dyDescent="0.25">
      <c r="A526" s="9" t="s">
        <v>2217</v>
      </c>
      <c r="B526">
        <v>1117</v>
      </c>
    </row>
    <row r="527" spans="1:2" x14ac:dyDescent="0.25">
      <c r="A527" s="9" t="s">
        <v>49</v>
      </c>
      <c r="B527">
        <v>2528</v>
      </c>
    </row>
    <row r="528" spans="1:2" x14ac:dyDescent="0.25">
      <c r="A528" s="9" t="s">
        <v>2662</v>
      </c>
      <c r="B528">
        <v>34768</v>
      </c>
    </row>
    <row r="529" spans="1:2" x14ac:dyDescent="0.25">
      <c r="A529" s="9" t="s">
        <v>2663</v>
      </c>
      <c r="B529">
        <v>120</v>
      </c>
    </row>
    <row r="530" spans="1:2" x14ac:dyDescent="0.25">
      <c r="A530" s="9" t="s">
        <v>2172</v>
      </c>
      <c r="B530">
        <v>375</v>
      </c>
    </row>
    <row r="531" spans="1:2" x14ac:dyDescent="0.25">
      <c r="A531" s="9" t="s">
        <v>2664</v>
      </c>
      <c r="B531">
        <v>27552</v>
      </c>
    </row>
    <row r="532" spans="1:2" x14ac:dyDescent="0.25">
      <c r="A532" s="9" t="s">
        <v>2235</v>
      </c>
      <c r="B532">
        <v>255</v>
      </c>
    </row>
    <row r="533" spans="1:2" x14ac:dyDescent="0.25">
      <c r="A533" s="9" t="s">
        <v>2665</v>
      </c>
      <c r="B533">
        <v>465</v>
      </c>
    </row>
    <row r="534" spans="1:2" x14ac:dyDescent="0.25">
      <c r="A534" s="9" t="s">
        <v>2666</v>
      </c>
      <c r="B534">
        <v>112</v>
      </c>
    </row>
    <row r="535" spans="1:2" x14ac:dyDescent="0.25">
      <c r="A535" s="9" t="s">
        <v>2667</v>
      </c>
      <c r="B535">
        <v>66</v>
      </c>
    </row>
    <row r="536" spans="1:2" x14ac:dyDescent="0.25">
      <c r="A536" s="9" t="s">
        <v>1165</v>
      </c>
      <c r="B536">
        <v>28079</v>
      </c>
    </row>
    <row r="537" spans="1:2" x14ac:dyDescent="0.25">
      <c r="A537" s="9" t="s">
        <v>2668</v>
      </c>
      <c r="B537">
        <v>127</v>
      </c>
    </row>
    <row r="538" spans="1:2" x14ac:dyDescent="0.25">
      <c r="A538" s="9" t="s">
        <v>2669</v>
      </c>
      <c r="B538">
        <v>133</v>
      </c>
    </row>
    <row r="539" spans="1:2" x14ac:dyDescent="0.25">
      <c r="A539" s="9" t="s">
        <v>2670</v>
      </c>
      <c r="B539">
        <v>87</v>
      </c>
    </row>
    <row r="540" spans="1:2" x14ac:dyDescent="0.25">
      <c r="A540" s="9" t="s">
        <v>2260</v>
      </c>
      <c r="B540">
        <v>275</v>
      </c>
    </row>
    <row r="541" spans="1:2" x14ac:dyDescent="0.25">
      <c r="A541" s="9" t="s">
        <v>1343</v>
      </c>
      <c r="B541">
        <v>920</v>
      </c>
    </row>
    <row r="542" spans="1:2" x14ac:dyDescent="0.25">
      <c r="A542" s="9" t="s">
        <v>2671</v>
      </c>
      <c r="B542">
        <v>518</v>
      </c>
    </row>
    <row r="543" spans="1:2" x14ac:dyDescent="0.25">
      <c r="A543" s="9" t="s">
        <v>904</v>
      </c>
      <c r="B543">
        <v>176</v>
      </c>
    </row>
    <row r="544" spans="1:2" x14ac:dyDescent="0.25">
      <c r="A544" s="9" t="s">
        <v>2672</v>
      </c>
      <c r="B544">
        <v>333</v>
      </c>
    </row>
    <row r="545" spans="1:2" x14ac:dyDescent="0.25">
      <c r="A545" s="9" t="s">
        <v>2673</v>
      </c>
      <c r="B545">
        <v>291</v>
      </c>
    </row>
    <row r="546" spans="1:2" x14ac:dyDescent="0.25">
      <c r="A546" s="9" t="s">
        <v>2674</v>
      </c>
      <c r="B546">
        <v>151</v>
      </c>
    </row>
    <row r="547" spans="1:2" x14ac:dyDescent="0.25">
      <c r="A547" s="9" t="s">
        <v>2255</v>
      </c>
      <c r="B547">
        <v>871</v>
      </c>
    </row>
    <row r="548" spans="1:2" x14ac:dyDescent="0.25">
      <c r="A548" s="9" t="s">
        <v>2675</v>
      </c>
      <c r="B548">
        <v>122</v>
      </c>
    </row>
    <row r="549" spans="1:2" x14ac:dyDescent="0.25">
      <c r="A549" s="9" t="s">
        <v>2676</v>
      </c>
      <c r="B549">
        <v>1146</v>
      </c>
    </row>
    <row r="550" spans="1:2" x14ac:dyDescent="0.25">
      <c r="A550" s="9" t="s">
        <v>2677</v>
      </c>
      <c r="B550">
        <v>1560</v>
      </c>
    </row>
    <row r="551" spans="1:2" x14ac:dyDescent="0.25">
      <c r="A551" s="9" t="s">
        <v>1760</v>
      </c>
      <c r="B551">
        <v>830</v>
      </c>
    </row>
    <row r="552" spans="1:2" x14ac:dyDescent="0.25">
      <c r="A552" s="9" t="s">
        <v>2678</v>
      </c>
      <c r="B552">
        <v>1288</v>
      </c>
    </row>
    <row r="553" spans="1:2" x14ac:dyDescent="0.25">
      <c r="A553" s="9" t="s">
        <v>2679</v>
      </c>
      <c r="B553">
        <v>112</v>
      </c>
    </row>
    <row r="554" spans="1:2" x14ac:dyDescent="0.25">
      <c r="A554" s="9" t="s">
        <v>1353</v>
      </c>
      <c r="B554">
        <v>214</v>
      </c>
    </row>
    <row r="555" spans="1:2" x14ac:dyDescent="0.25">
      <c r="A555" s="9" t="s">
        <v>551</v>
      </c>
      <c r="B555">
        <v>353</v>
      </c>
    </row>
    <row r="556" spans="1:2" x14ac:dyDescent="0.25">
      <c r="A556" s="9" t="s">
        <v>2680</v>
      </c>
      <c r="B556">
        <v>159</v>
      </c>
    </row>
    <row r="557" spans="1:2" x14ac:dyDescent="0.25">
      <c r="A557" s="9" t="s">
        <v>2681</v>
      </c>
      <c r="B557">
        <v>755</v>
      </c>
    </row>
    <row r="558" spans="1:2" x14ac:dyDescent="0.25">
      <c r="A558" s="9" t="s">
        <v>2682</v>
      </c>
      <c r="B558">
        <v>256</v>
      </c>
    </row>
    <row r="559" spans="1:2" x14ac:dyDescent="0.25">
      <c r="A559" s="9" t="s">
        <v>2188</v>
      </c>
      <c r="B559">
        <v>318</v>
      </c>
    </row>
    <row r="560" spans="1:2" x14ac:dyDescent="0.25">
      <c r="A560" s="9" t="s">
        <v>2683</v>
      </c>
      <c r="B560">
        <v>445</v>
      </c>
    </row>
    <row r="561" spans="1:2" x14ac:dyDescent="0.25">
      <c r="A561" s="9" t="s">
        <v>2684</v>
      </c>
      <c r="B561">
        <v>2898</v>
      </c>
    </row>
    <row r="562" spans="1:2" x14ac:dyDescent="0.25">
      <c r="A562" s="9" t="s">
        <v>2169</v>
      </c>
      <c r="B562">
        <v>159</v>
      </c>
    </row>
    <row r="563" spans="1:2" x14ac:dyDescent="0.25">
      <c r="A563" s="9" t="s">
        <v>2685</v>
      </c>
      <c r="B563">
        <v>45</v>
      </c>
    </row>
    <row r="564" spans="1:2" x14ac:dyDescent="0.25">
      <c r="A564" s="9" t="s">
        <v>2686</v>
      </c>
      <c r="B564">
        <v>30</v>
      </c>
    </row>
    <row r="565" spans="1:2" x14ac:dyDescent="0.25">
      <c r="A565" s="9" t="s">
        <v>2687</v>
      </c>
      <c r="B565">
        <v>775</v>
      </c>
    </row>
    <row r="566" spans="1:2" x14ac:dyDescent="0.25">
      <c r="A566" s="9" t="s">
        <v>1770</v>
      </c>
      <c r="B566">
        <v>443</v>
      </c>
    </row>
    <row r="567" spans="1:2" x14ac:dyDescent="0.25">
      <c r="A567" s="9" t="s">
        <v>2097</v>
      </c>
      <c r="B567">
        <v>365</v>
      </c>
    </row>
    <row r="568" spans="1:2" x14ac:dyDescent="0.25">
      <c r="A568" s="9" t="s">
        <v>2688</v>
      </c>
      <c r="B568">
        <v>599</v>
      </c>
    </row>
    <row r="569" spans="1:2" x14ac:dyDescent="0.25">
      <c r="A569" s="9" t="s">
        <v>2689</v>
      </c>
      <c r="B569">
        <v>302</v>
      </c>
    </row>
    <row r="570" spans="1:2" x14ac:dyDescent="0.25">
      <c r="A570" s="9" t="s">
        <v>726</v>
      </c>
      <c r="B570">
        <v>2838</v>
      </c>
    </row>
    <row r="571" spans="1:2" x14ac:dyDescent="0.25">
      <c r="A571" s="9" t="s">
        <v>2690</v>
      </c>
      <c r="B571">
        <v>138</v>
      </c>
    </row>
    <row r="572" spans="1:2" x14ac:dyDescent="0.25">
      <c r="A572" s="9" t="s">
        <v>485</v>
      </c>
      <c r="B572">
        <v>2254</v>
      </c>
    </row>
    <row r="573" spans="1:2" x14ac:dyDescent="0.25">
      <c r="A573" s="9" t="s">
        <v>2691</v>
      </c>
      <c r="B573">
        <v>283</v>
      </c>
    </row>
    <row r="574" spans="1:2" x14ac:dyDescent="0.25">
      <c r="A574" s="9" t="s">
        <v>2692</v>
      </c>
      <c r="B574">
        <v>402</v>
      </c>
    </row>
    <row r="575" spans="1:2" x14ac:dyDescent="0.25">
      <c r="A575" s="9" t="s">
        <v>2693</v>
      </c>
      <c r="B575">
        <v>153</v>
      </c>
    </row>
    <row r="576" spans="1:2" x14ac:dyDescent="0.25">
      <c r="A576" s="9" t="s">
        <v>2694</v>
      </c>
      <c r="B576">
        <v>1549</v>
      </c>
    </row>
    <row r="577" spans="1:2" x14ac:dyDescent="0.25">
      <c r="A577" s="9" t="s">
        <v>1924</v>
      </c>
      <c r="B577">
        <v>1830</v>
      </c>
    </row>
    <row r="578" spans="1:2" x14ac:dyDescent="0.25">
      <c r="A578" s="9" t="s">
        <v>2695</v>
      </c>
      <c r="B578">
        <v>1462</v>
      </c>
    </row>
    <row r="579" spans="1:2" x14ac:dyDescent="0.25">
      <c r="A579" s="9" t="s">
        <v>2696</v>
      </c>
      <c r="B579">
        <v>3796</v>
      </c>
    </row>
    <row r="580" spans="1:2" x14ac:dyDescent="0.25">
      <c r="A580" s="9" t="s">
        <v>2697</v>
      </c>
      <c r="B580">
        <v>249</v>
      </c>
    </row>
    <row r="581" spans="1:2" x14ac:dyDescent="0.25">
      <c r="A581" s="9" t="s">
        <v>2698</v>
      </c>
      <c r="B581">
        <v>898</v>
      </c>
    </row>
    <row r="582" spans="1:2" x14ac:dyDescent="0.25">
      <c r="A582" s="9" t="s">
        <v>1711</v>
      </c>
      <c r="B582">
        <v>226</v>
      </c>
    </row>
    <row r="583" spans="1:2" x14ac:dyDescent="0.25">
      <c r="A583" s="9" t="s">
        <v>2699</v>
      </c>
      <c r="B583">
        <v>169</v>
      </c>
    </row>
    <row r="584" spans="1:2" x14ac:dyDescent="0.25">
      <c r="A584" s="9" t="s">
        <v>218</v>
      </c>
      <c r="B584">
        <v>665</v>
      </c>
    </row>
    <row r="585" spans="1:2" x14ac:dyDescent="0.25">
      <c r="A585" s="9" t="s">
        <v>1081</v>
      </c>
      <c r="B585">
        <v>115</v>
      </c>
    </row>
    <row r="586" spans="1:2" x14ac:dyDescent="0.25">
      <c r="A586" s="9" t="s">
        <v>2700</v>
      </c>
      <c r="B586">
        <v>836</v>
      </c>
    </row>
    <row r="587" spans="1:2" x14ac:dyDescent="0.25">
      <c r="A587" s="9" t="s">
        <v>2701</v>
      </c>
      <c r="B587">
        <v>94</v>
      </c>
    </row>
    <row r="588" spans="1:2" x14ac:dyDescent="0.25">
      <c r="A588" s="9" t="s">
        <v>2702</v>
      </c>
      <c r="B588">
        <v>605</v>
      </c>
    </row>
    <row r="589" spans="1:2" x14ac:dyDescent="0.25">
      <c r="A589" s="9" t="s">
        <v>2155</v>
      </c>
      <c r="B589">
        <v>150</v>
      </c>
    </row>
    <row r="590" spans="1:2" x14ac:dyDescent="0.25">
      <c r="A590" s="9" t="s">
        <v>2703</v>
      </c>
      <c r="B590">
        <v>1691</v>
      </c>
    </row>
    <row r="591" spans="1:2" x14ac:dyDescent="0.25">
      <c r="A591" s="9" t="s">
        <v>2704</v>
      </c>
      <c r="B591">
        <v>8668</v>
      </c>
    </row>
    <row r="592" spans="1:2" x14ac:dyDescent="0.25">
      <c r="A592" s="9" t="s">
        <v>2705</v>
      </c>
      <c r="B592">
        <v>107</v>
      </c>
    </row>
    <row r="593" spans="1:2" x14ac:dyDescent="0.25">
      <c r="A593" s="9" t="s">
        <v>2071</v>
      </c>
      <c r="B593">
        <v>4506</v>
      </c>
    </row>
    <row r="594" spans="1:2" x14ac:dyDescent="0.25">
      <c r="A594" s="9" t="s">
        <v>1490</v>
      </c>
      <c r="B594">
        <v>1618</v>
      </c>
    </row>
    <row r="595" spans="1:2" x14ac:dyDescent="0.25">
      <c r="A595" s="9" t="s">
        <v>2706</v>
      </c>
      <c r="B595">
        <v>756</v>
      </c>
    </row>
    <row r="596" spans="1:2" x14ac:dyDescent="0.25">
      <c r="A596" s="9" t="s">
        <v>2707</v>
      </c>
      <c r="B596">
        <v>22886</v>
      </c>
    </row>
    <row r="597" spans="1:2" x14ac:dyDescent="0.25">
      <c r="A597" s="9" t="s">
        <v>2213</v>
      </c>
      <c r="B597">
        <v>425</v>
      </c>
    </row>
    <row r="598" spans="1:2" x14ac:dyDescent="0.25">
      <c r="A598" s="9" t="s">
        <v>1011</v>
      </c>
      <c r="B598">
        <v>1663</v>
      </c>
    </row>
    <row r="599" spans="1:2" x14ac:dyDescent="0.25">
      <c r="A599" s="9" t="s">
        <v>2236</v>
      </c>
      <c r="B599">
        <v>85</v>
      </c>
    </row>
    <row r="600" spans="1:2" x14ac:dyDescent="0.25">
      <c r="A600" s="9" t="s">
        <v>2035</v>
      </c>
      <c r="B600">
        <v>842</v>
      </c>
    </row>
    <row r="601" spans="1:2" x14ac:dyDescent="0.25">
      <c r="A601" s="9" t="s">
        <v>710</v>
      </c>
      <c r="B601">
        <v>6798</v>
      </c>
    </row>
    <row r="602" spans="1:2" x14ac:dyDescent="0.25">
      <c r="A602" s="9" t="s">
        <v>2168</v>
      </c>
      <c r="B602">
        <v>522</v>
      </c>
    </row>
    <row r="603" spans="1:2" x14ac:dyDescent="0.25">
      <c r="A603" s="9" t="s">
        <v>421</v>
      </c>
      <c r="B603">
        <v>3571</v>
      </c>
    </row>
    <row r="604" spans="1:2" x14ac:dyDescent="0.25">
      <c r="A604" s="9" t="s">
        <v>456</v>
      </c>
      <c r="B604">
        <v>516</v>
      </c>
    </row>
    <row r="605" spans="1:2" x14ac:dyDescent="0.25">
      <c r="A605" s="9" t="s">
        <v>2708</v>
      </c>
      <c r="B605">
        <v>137</v>
      </c>
    </row>
    <row r="606" spans="1:2" x14ac:dyDescent="0.25">
      <c r="A606" s="9" t="s">
        <v>933</v>
      </c>
      <c r="B606">
        <v>1897</v>
      </c>
    </row>
    <row r="607" spans="1:2" x14ac:dyDescent="0.25">
      <c r="A607" s="9" t="s">
        <v>1130</v>
      </c>
      <c r="B607">
        <v>415</v>
      </c>
    </row>
    <row r="608" spans="1:2" x14ac:dyDescent="0.25">
      <c r="A608" s="9" t="s">
        <v>2206</v>
      </c>
      <c r="B608">
        <v>228</v>
      </c>
    </row>
    <row r="609" spans="1:2" x14ac:dyDescent="0.25">
      <c r="A609" s="9" t="s">
        <v>2709</v>
      </c>
      <c r="B609">
        <v>1293</v>
      </c>
    </row>
    <row r="610" spans="1:2" x14ac:dyDescent="0.25">
      <c r="A610" s="9" t="s">
        <v>2710</v>
      </c>
      <c r="B610">
        <v>407</v>
      </c>
    </row>
    <row r="611" spans="1:2" x14ac:dyDescent="0.25">
      <c r="A611" s="9" t="s">
        <v>2711</v>
      </c>
      <c r="B611">
        <v>489</v>
      </c>
    </row>
    <row r="612" spans="1:2" x14ac:dyDescent="0.25">
      <c r="A612" s="9" t="s">
        <v>2158</v>
      </c>
      <c r="B612">
        <v>876</v>
      </c>
    </row>
    <row r="613" spans="1:2" x14ac:dyDescent="0.25">
      <c r="A613" s="9" t="s">
        <v>884</v>
      </c>
      <c r="B613">
        <v>875</v>
      </c>
    </row>
    <row r="614" spans="1:2" x14ac:dyDescent="0.25">
      <c r="A614" s="9" t="s">
        <v>2712</v>
      </c>
      <c r="B614">
        <v>15254</v>
      </c>
    </row>
    <row r="615" spans="1:2" x14ac:dyDescent="0.25">
      <c r="A615" s="9" t="s">
        <v>2232</v>
      </c>
      <c r="B615">
        <v>374</v>
      </c>
    </row>
    <row r="616" spans="1:2" x14ac:dyDescent="0.25">
      <c r="A616" s="9" t="s">
        <v>2713</v>
      </c>
      <c r="B616">
        <v>114</v>
      </c>
    </row>
    <row r="617" spans="1:2" x14ac:dyDescent="0.25">
      <c r="A617" s="9" t="s">
        <v>1309</v>
      </c>
      <c r="B617">
        <v>1431</v>
      </c>
    </row>
    <row r="618" spans="1:2" x14ac:dyDescent="0.25">
      <c r="A618" s="9" t="s">
        <v>2714</v>
      </c>
      <c r="B618">
        <v>121</v>
      </c>
    </row>
    <row r="619" spans="1:2" x14ac:dyDescent="0.25">
      <c r="A619" s="9" t="s">
        <v>2715</v>
      </c>
      <c r="B619">
        <v>1041</v>
      </c>
    </row>
    <row r="620" spans="1:2" x14ac:dyDescent="0.25">
      <c r="A620" s="9" t="s">
        <v>554</v>
      </c>
      <c r="B620">
        <v>13374</v>
      </c>
    </row>
    <row r="621" spans="1:2" x14ac:dyDescent="0.25">
      <c r="A621" s="9" t="s">
        <v>2716</v>
      </c>
      <c r="B621">
        <v>117</v>
      </c>
    </row>
    <row r="622" spans="1:2" x14ac:dyDescent="0.25">
      <c r="A622" s="9" t="s">
        <v>2717</v>
      </c>
      <c r="B622">
        <v>58</v>
      </c>
    </row>
    <row r="623" spans="1:2" x14ac:dyDescent="0.25">
      <c r="A623" s="9" t="s">
        <v>2718</v>
      </c>
      <c r="B623">
        <v>1989</v>
      </c>
    </row>
    <row r="624" spans="1:2" x14ac:dyDescent="0.25">
      <c r="A624" s="9" t="s">
        <v>2719</v>
      </c>
      <c r="B624">
        <v>8945</v>
      </c>
    </row>
    <row r="625" spans="1:2" x14ac:dyDescent="0.25">
      <c r="A625" s="9" t="s">
        <v>2720</v>
      </c>
      <c r="B625">
        <v>545</v>
      </c>
    </row>
    <row r="626" spans="1:2" x14ac:dyDescent="0.25">
      <c r="A626" s="9" t="s">
        <v>2721</v>
      </c>
      <c r="B626">
        <v>92</v>
      </c>
    </row>
    <row r="627" spans="1:2" x14ac:dyDescent="0.25">
      <c r="A627" s="9" t="s">
        <v>2722</v>
      </c>
      <c r="B627">
        <v>1527</v>
      </c>
    </row>
    <row r="628" spans="1:2" x14ac:dyDescent="0.25">
      <c r="A628" s="9" t="s">
        <v>2723</v>
      </c>
      <c r="B628">
        <v>156</v>
      </c>
    </row>
    <row r="629" spans="1:2" x14ac:dyDescent="0.25">
      <c r="A629" s="9" t="s">
        <v>2724</v>
      </c>
      <c r="B629">
        <v>173</v>
      </c>
    </row>
    <row r="630" spans="1:2" x14ac:dyDescent="0.25">
      <c r="A630" s="9" t="s">
        <v>2725</v>
      </c>
      <c r="B630">
        <v>490</v>
      </c>
    </row>
    <row r="631" spans="1:2" x14ac:dyDescent="0.25">
      <c r="A631" s="9" t="s">
        <v>207</v>
      </c>
      <c r="B631">
        <v>1013</v>
      </c>
    </row>
    <row r="632" spans="1:2" x14ac:dyDescent="0.25">
      <c r="A632" s="9" t="s">
        <v>2726</v>
      </c>
      <c r="B632">
        <v>6415</v>
      </c>
    </row>
    <row r="633" spans="1:2" x14ac:dyDescent="0.25">
      <c r="A633" s="9" t="s">
        <v>2727</v>
      </c>
      <c r="B633">
        <v>2044</v>
      </c>
    </row>
    <row r="634" spans="1:2" x14ac:dyDescent="0.25">
      <c r="A634" s="9" t="s">
        <v>2728</v>
      </c>
      <c r="B634">
        <v>807</v>
      </c>
    </row>
    <row r="635" spans="1:2" x14ac:dyDescent="0.25">
      <c r="A635" s="9" t="s">
        <v>2729</v>
      </c>
      <c r="B635">
        <v>229</v>
      </c>
    </row>
    <row r="636" spans="1:2" x14ac:dyDescent="0.25">
      <c r="A636" s="9" t="s">
        <v>1061</v>
      </c>
      <c r="B636">
        <v>698</v>
      </c>
    </row>
    <row r="637" spans="1:2" x14ac:dyDescent="0.25">
      <c r="A637" s="9" t="s">
        <v>2730</v>
      </c>
      <c r="B637">
        <v>215</v>
      </c>
    </row>
    <row r="638" spans="1:2" x14ac:dyDescent="0.25">
      <c r="A638" s="9" t="s">
        <v>232</v>
      </c>
      <c r="B638">
        <v>2998</v>
      </c>
    </row>
    <row r="639" spans="1:2" x14ac:dyDescent="0.25">
      <c r="A639" s="9" t="s">
        <v>1932</v>
      </c>
      <c r="B639">
        <v>197</v>
      </c>
    </row>
    <row r="640" spans="1:2" x14ac:dyDescent="0.25">
      <c r="A640" s="9" t="s">
        <v>2731</v>
      </c>
      <c r="B640">
        <v>6004</v>
      </c>
    </row>
    <row r="641" spans="1:2" x14ac:dyDescent="0.25">
      <c r="A641" s="9" t="s">
        <v>2732</v>
      </c>
      <c r="B641">
        <v>71</v>
      </c>
    </row>
    <row r="642" spans="1:2" x14ac:dyDescent="0.25">
      <c r="A642" s="9" t="s">
        <v>2733</v>
      </c>
      <c r="B642">
        <v>408</v>
      </c>
    </row>
    <row r="643" spans="1:2" x14ac:dyDescent="0.25">
      <c r="A643" s="9" t="s">
        <v>2734</v>
      </c>
      <c r="B643">
        <v>608</v>
      </c>
    </row>
    <row r="644" spans="1:2" x14ac:dyDescent="0.25">
      <c r="A644" s="9" t="s">
        <v>2735</v>
      </c>
      <c r="B644">
        <v>3619</v>
      </c>
    </row>
    <row r="645" spans="1:2" x14ac:dyDescent="0.25">
      <c r="A645" s="9" t="s">
        <v>2736</v>
      </c>
      <c r="B645">
        <v>4929</v>
      </c>
    </row>
    <row r="646" spans="1:2" x14ac:dyDescent="0.25">
      <c r="A646" s="9" t="s">
        <v>1953</v>
      </c>
      <c r="B646">
        <v>11463</v>
      </c>
    </row>
    <row r="647" spans="1:2" x14ac:dyDescent="0.25">
      <c r="A647" s="9" t="s">
        <v>2737</v>
      </c>
      <c r="B647">
        <v>845</v>
      </c>
    </row>
    <row r="648" spans="1:2" x14ac:dyDescent="0.25">
      <c r="A648" s="9" t="s">
        <v>2738</v>
      </c>
      <c r="B648">
        <v>59</v>
      </c>
    </row>
    <row r="649" spans="1:2" x14ac:dyDescent="0.25">
      <c r="A649" s="9" t="s">
        <v>2226</v>
      </c>
      <c r="B649">
        <v>542</v>
      </c>
    </row>
    <row r="650" spans="1:2" x14ac:dyDescent="0.25">
      <c r="A650" s="9" t="s">
        <v>1907</v>
      </c>
      <c r="B650">
        <v>108</v>
      </c>
    </row>
    <row r="651" spans="1:2" x14ac:dyDescent="0.25">
      <c r="A651" s="9" t="s">
        <v>2739</v>
      </c>
      <c r="B651">
        <v>55</v>
      </c>
    </row>
    <row r="652" spans="1:2" x14ac:dyDescent="0.25">
      <c r="A652" s="9" t="s">
        <v>2740</v>
      </c>
      <c r="B652">
        <v>25023</v>
      </c>
    </row>
    <row r="653" spans="1:2" x14ac:dyDescent="0.25">
      <c r="A653" s="9" t="s">
        <v>2741</v>
      </c>
      <c r="B653">
        <v>43</v>
      </c>
    </row>
    <row r="654" spans="1:2" x14ac:dyDescent="0.25">
      <c r="A654" s="9" t="s">
        <v>2230</v>
      </c>
      <c r="B654">
        <v>807</v>
      </c>
    </row>
    <row r="655" spans="1:2" x14ac:dyDescent="0.25">
      <c r="A655" s="9" t="s">
        <v>2742</v>
      </c>
      <c r="B655">
        <v>496</v>
      </c>
    </row>
    <row r="656" spans="1:2" x14ac:dyDescent="0.25">
      <c r="A656" s="9" t="s">
        <v>2743</v>
      </c>
      <c r="B656">
        <v>103</v>
      </c>
    </row>
    <row r="657" spans="1:2" x14ac:dyDescent="0.25">
      <c r="A657" s="9" t="s">
        <v>2744</v>
      </c>
      <c r="B657">
        <v>471</v>
      </c>
    </row>
    <row r="658" spans="1:2" x14ac:dyDescent="0.25">
      <c r="A658" s="9" t="s">
        <v>2745</v>
      </c>
      <c r="B658">
        <v>204</v>
      </c>
    </row>
    <row r="659" spans="1:2" x14ac:dyDescent="0.25">
      <c r="A659" s="9" t="s">
        <v>2214</v>
      </c>
      <c r="B659">
        <v>214</v>
      </c>
    </row>
    <row r="660" spans="1:2" x14ac:dyDescent="0.25">
      <c r="A660" s="9" t="s">
        <v>2746</v>
      </c>
      <c r="B660">
        <v>1026</v>
      </c>
    </row>
    <row r="661" spans="1:2" x14ac:dyDescent="0.25">
      <c r="A661" s="9" t="s">
        <v>971</v>
      </c>
      <c r="B661">
        <v>221</v>
      </c>
    </row>
    <row r="662" spans="1:2" x14ac:dyDescent="0.25">
      <c r="A662" s="9" t="s">
        <v>640</v>
      </c>
      <c r="B662">
        <v>1124</v>
      </c>
    </row>
    <row r="663" spans="1:2" x14ac:dyDescent="0.25">
      <c r="A663" s="9" t="s">
        <v>2747</v>
      </c>
      <c r="B663">
        <v>129</v>
      </c>
    </row>
    <row r="664" spans="1:2" x14ac:dyDescent="0.25">
      <c r="A664" s="9" t="s">
        <v>2748</v>
      </c>
      <c r="B664">
        <v>1870</v>
      </c>
    </row>
    <row r="665" spans="1:2" x14ac:dyDescent="0.25">
      <c r="A665" s="9" t="s">
        <v>2225</v>
      </c>
      <c r="B665">
        <v>193</v>
      </c>
    </row>
    <row r="666" spans="1:2" x14ac:dyDescent="0.25">
      <c r="A666" s="9" t="s">
        <v>2749</v>
      </c>
      <c r="B666">
        <v>236</v>
      </c>
    </row>
    <row r="667" spans="1:2" x14ac:dyDescent="0.25">
      <c r="A667" s="9" t="s">
        <v>2750</v>
      </c>
      <c r="B667">
        <v>130</v>
      </c>
    </row>
    <row r="668" spans="1:2" x14ac:dyDescent="0.25">
      <c r="A668" s="9" t="s">
        <v>2751</v>
      </c>
      <c r="B668">
        <v>1056</v>
      </c>
    </row>
    <row r="669" spans="1:2" x14ac:dyDescent="0.25">
      <c r="A669" s="9" t="s">
        <v>2752</v>
      </c>
      <c r="B669">
        <v>10352</v>
      </c>
    </row>
    <row r="670" spans="1:2" x14ac:dyDescent="0.25">
      <c r="A670" s="9" t="s">
        <v>2753</v>
      </c>
      <c r="B670">
        <v>1377</v>
      </c>
    </row>
    <row r="671" spans="1:2" x14ac:dyDescent="0.25">
      <c r="A671" s="9" t="s">
        <v>1346</v>
      </c>
      <c r="B671">
        <v>7702</v>
      </c>
    </row>
    <row r="672" spans="1:2" x14ac:dyDescent="0.25">
      <c r="A672" s="9" t="s">
        <v>2754</v>
      </c>
      <c r="B672">
        <v>319</v>
      </c>
    </row>
    <row r="673" spans="1:2" x14ac:dyDescent="0.25">
      <c r="A673" s="9" t="s">
        <v>2755</v>
      </c>
      <c r="B673">
        <v>334</v>
      </c>
    </row>
    <row r="674" spans="1:2" x14ac:dyDescent="0.25">
      <c r="A674" s="9" t="s">
        <v>2182</v>
      </c>
      <c r="B674">
        <v>366</v>
      </c>
    </row>
    <row r="675" spans="1:2" x14ac:dyDescent="0.25">
      <c r="A675" s="9" t="s">
        <v>868</v>
      </c>
      <c r="B675">
        <v>173</v>
      </c>
    </row>
    <row r="676" spans="1:2" x14ac:dyDescent="0.25">
      <c r="A676" s="9" t="s">
        <v>2756</v>
      </c>
      <c r="B676">
        <v>23</v>
      </c>
    </row>
    <row r="677" spans="1:2" x14ac:dyDescent="0.25">
      <c r="A677" s="9" t="s">
        <v>2757</v>
      </c>
      <c r="B677">
        <v>251</v>
      </c>
    </row>
    <row r="678" spans="1:2" x14ac:dyDescent="0.25">
      <c r="A678" s="9" t="s">
        <v>2758</v>
      </c>
      <c r="B678">
        <v>436</v>
      </c>
    </row>
    <row r="679" spans="1:2" x14ac:dyDescent="0.25">
      <c r="A679" s="9" t="s">
        <v>2195</v>
      </c>
      <c r="B679">
        <v>70</v>
      </c>
    </row>
    <row r="680" spans="1:2" x14ac:dyDescent="0.25">
      <c r="A680" s="9" t="s">
        <v>2759</v>
      </c>
      <c r="B680">
        <v>8785</v>
      </c>
    </row>
    <row r="681" spans="1:2" x14ac:dyDescent="0.25">
      <c r="A681" s="9" t="s">
        <v>2199</v>
      </c>
      <c r="B681">
        <v>93</v>
      </c>
    </row>
    <row r="682" spans="1:2" x14ac:dyDescent="0.25">
      <c r="A682" s="9" t="s">
        <v>2760</v>
      </c>
      <c r="B682">
        <v>49</v>
      </c>
    </row>
    <row r="683" spans="1:2" x14ac:dyDescent="0.25">
      <c r="A683" s="9" t="s">
        <v>765</v>
      </c>
      <c r="B683">
        <v>1694</v>
      </c>
    </row>
    <row r="684" spans="1:2" x14ac:dyDescent="0.25">
      <c r="A684" s="9" t="s">
        <v>2215</v>
      </c>
      <c r="B684">
        <v>95</v>
      </c>
    </row>
    <row r="685" spans="1:2" x14ac:dyDescent="0.25">
      <c r="A685" s="9" t="s">
        <v>2761</v>
      </c>
      <c r="B685">
        <v>382</v>
      </c>
    </row>
    <row r="686" spans="1:2" x14ac:dyDescent="0.25">
      <c r="A686" s="9" t="s">
        <v>2762</v>
      </c>
      <c r="B686">
        <v>0</v>
      </c>
    </row>
    <row r="687" spans="1:2" x14ac:dyDescent="0.25">
      <c r="A687" s="9" t="s">
        <v>922</v>
      </c>
      <c r="B687">
        <v>3418</v>
      </c>
    </row>
    <row r="688" spans="1:2" x14ac:dyDescent="0.25">
      <c r="A688" s="9" t="s">
        <v>2763</v>
      </c>
      <c r="B688">
        <v>662</v>
      </c>
    </row>
    <row r="689" spans="1:2" x14ac:dyDescent="0.25">
      <c r="A689" s="9" t="s">
        <v>2764</v>
      </c>
      <c r="B689">
        <v>79</v>
      </c>
    </row>
    <row r="690" spans="1:2" x14ac:dyDescent="0.25">
      <c r="A690" s="9" t="s">
        <v>2765</v>
      </c>
      <c r="B690">
        <v>195</v>
      </c>
    </row>
    <row r="691" spans="1:2" x14ac:dyDescent="0.25">
      <c r="A691" s="9" t="s">
        <v>2244</v>
      </c>
      <c r="B691">
        <v>2227</v>
      </c>
    </row>
    <row r="692" spans="1:2" x14ac:dyDescent="0.25">
      <c r="A692" s="9" t="s">
        <v>2766</v>
      </c>
      <c r="B692">
        <v>1680</v>
      </c>
    </row>
    <row r="693" spans="1:2" x14ac:dyDescent="0.25">
      <c r="A693" s="9" t="s">
        <v>2767</v>
      </c>
      <c r="B693">
        <v>178</v>
      </c>
    </row>
    <row r="694" spans="1:2" x14ac:dyDescent="0.25">
      <c r="A694" s="9" t="s">
        <v>2768</v>
      </c>
      <c r="B694">
        <v>257</v>
      </c>
    </row>
    <row r="695" spans="1:2" x14ac:dyDescent="0.25">
      <c r="A695" s="9" t="s">
        <v>1853</v>
      </c>
      <c r="B695">
        <v>1012</v>
      </c>
    </row>
    <row r="696" spans="1:2" x14ac:dyDescent="0.25">
      <c r="A696" s="9" t="s">
        <v>2769</v>
      </c>
      <c r="B696">
        <v>909</v>
      </c>
    </row>
    <row r="697" spans="1:2" x14ac:dyDescent="0.25">
      <c r="A697" s="9" t="s">
        <v>2770</v>
      </c>
      <c r="B697">
        <v>886</v>
      </c>
    </row>
    <row r="698" spans="1:2" x14ac:dyDescent="0.25">
      <c r="A698" s="9" t="s">
        <v>2771</v>
      </c>
      <c r="B698">
        <v>111</v>
      </c>
    </row>
    <row r="699" spans="1:2" x14ac:dyDescent="0.25">
      <c r="A699" s="9" t="s">
        <v>2772</v>
      </c>
      <c r="B699">
        <v>283</v>
      </c>
    </row>
    <row r="700" spans="1:2" x14ac:dyDescent="0.25">
      <c r="A700" s="9" t="s">
        <v>2773</v>
      </c>
      <c r="B700">
        <v>260</v>
      </c>
    </row>
    <row r="701" spans="1:2" x14ac:dyDescent="0.25">
      <c r="A701" s="9" t="s">
        <v>2774</v>
      </c>
      <c r="B701">
        <v>554</v>
      </c>
    </row>
    <row r="702" spans="1:2" x14ac:dyDescent="0.25">
      <c r="A702" s="9" t="s">
        <v>2775</v>
      </c>
      <c r="B702">
        <v>319</v>
      </c>
    </row>
    <row r="703" spans="1:2" x14ac:dyDescent="0.25">
      <c r="A703" s="9" t="s">
        <v>2776</v>
      </c>
      <c r="B703">
        <v>545</v>
      </c>
    </row>
    <row r="704" spans="1:2" x14ac:dyDescent="0.25">
      <c r="A704" s="9" t="s">
        <v>2180</v>
      </c>
      <c r="B704">
        <v>225</v>
      </c>
    </row>
    <row r="705" spans="1:2" x14ac:dyDescent="0.25">
      <c r="A705" s="9" t="s">
        <v>2777</v>
      </c>
      <c r="B705">
        <v>79</v>
      </c>
    </row>
    <row r="706" spans="1:2" x14ac:dyDescent="0.25">
      <c r="A706" s="9" t="s">
        <v>2778</v>
      </c>
      <c r="B706">
        <v>68</v>
      </c>
    </row>
    <row r="707" spans="1:2" x14ac:dyDescent="0.25">
      <c r="A707" s="9" t="s">
        <v>1697</v>
      </c>
      <c r="B707">
        <v>173</v>
      </c>
    </row>
    <row r="708" spans="1:2" x14ac:dyDescent="0.25">
      <c r="A708" s="9" t="s">
        <v>2178</v>
      </c>
      <c r="B708">
        <v>168</v>
      </c>
    </row>
    <row r="709" spans="1:2" x14ac:dyDescent="0.25">
      <c r="A709" s="9" t="s">
        <v>2779</v>
      </c>
      <c r="B709">
        <v>89</v>
      </c>
    </row>
    <row r="710" spans="1:2" x14ac:dyDescent="0.25">
      <c r="A710" s="9" t="s">
        <v>2780</v>
      </c>
      <c r="B710">
        <v>788</v>
      </c>
    </row>
    <row r="711" spans="1:2" x14ac:dyDescent="0.25">
      <c r="A711" s="9" t="s">
        <v>2781</v>
      </c>
      <c r="B711">
        <v>808</v>
      </c>
    </row>
    <row r="712" spans="1:2" x14ac:dyDescent="0.25">
      <c r="A712" s="9" t="s">
        <v>2181</v>
      </c>
      <c r="B712">
        <v>152</v>
      </c>
    </row>
    <row r="713" spans="1:2" x14ac:dyDescent="0.25">
      <c r="A713" s="9" t="s">
        <v>2782</v>
      </c>
      <c r="B713">
        <v>5742</v>
      </c>
    </row>
    <row r="714" spans="1:2" x14ac:dyDescent="0.25">
      <c r="A714" s="9" t="s">
        <v>2783</v>
      </c>
      <c r="B714">
        <v>82</v>
      </c>
    </row>
    <row r="715" spans="1:2" x14ac:dyDescent="0.25">
      <c r="A715" s="9" t="s">
        <v>2179</v>
      </c>
      <c r="B715">
        <v>835</v>
      </c>
    </row>
    <row r="716" spans="1:2" x14ac:dyDescent="0.25">
      <c r="A716" s="9" t="s">
        <v>2784</v>
      </c>
      <c r="B716">
        <v>1664</v>
      </c>
    </row>
    <row r="717" spans="1:2" x14ac:dyDescent="0.25">
      <c r="A717" s="9" t="s">
        <v>2785</v>
      </c>
      <c r="B717">
        <v>203</v>
      </c>
    </row>
    <row r="718" spans="1:2" x14ac:dyDescent="0.25">
      <c r="A718" s="9" t="s">
        <v>2786</v>
      </c>
      <c r="B718">
        <v>1663</v>
      </c>
    </row>
    <row r="719" spans="1:2" x14ac:dyDescent="0.25">
      <c r="A719" s="9" t="s">
        <v>2787</v>
      </c>
      <c r="B719">
        <v>242</v>
      </c>
    </row>
    <row r="720" spans="1:2" x14ac:dyDescent="0.25">
      <c r="A720" s="9" t="s">
        <v>2788</v>
      </c>
      <c r="B720">
        <v>305</v>
      </c>
    </row>
    <row r="721" spans="1:2" x14ac:dyDescent="0.25">
      <c r="A721" s="9" t="s">
        <v>24</v>
      </c>
      <c r="B721">
        <v>785</v>
      </c>
    </row>
    <row r="722" spans="1:2" x14ac:dyDescent="0.25">
      <c r="A722" s="9" t="s">
        <v>2789</v>
      </c>
      <c r="B722">
        <v>584</v>
      </c>
    </row>
    <row r="723" spans="1:2" x14ac:dyDescent="0.25">
      <c r="A723" s="9" t="s">
        <v>2790</v>
      </c>
      <c r="B723">
        <v>182</v>
      </c>
    </row>
    <row r="724" spans="1:2" x14ac:dyDescent="0.25">
      <c r="A724" s="9" t="s">
        <v>2791</v>
      </c>
      <c r="B724">
        <v>145</v>
      </c>
    </row>
    <row r="725" spans="1:2" x14ac:dyDescent="0.25">
      <c r="A725" s="9" t="s">
        <v>1562</v>
      </c>
      <c r="B725">
        <v>315</v>
      </c>
    </row>
    <row r="726" spans="1:2" x14ac:dyDescent="0.25">
      <c r="A726" s="9" t="s">
        <v>2792</v>
      </c>
      <c r="B726">
        <v>52</v>
      </c>
    </row>
    <row r="727" spans="1:2" x14ac:dyDescent="0.25">
      <c r="A727" s="9" t="s">
        <v>429</v>
      </c>
      <c r="B727">
        <v>422</v>
      </c>
    </row>
    <row r="728" spans="1:2" x14ac:dyDescent="0.25">
      <c r="A728" s="9" t="s">
        <v>2170</v>
      </c>
      <c r="B728">
        <v>292</v>
      </c>
    </row>
    <row r="729" spans="1:2" x14ac:dyDescent="0.25">
      <c r="A729" s="9" t="s">
        <v>2793</v>
      </c>
      <c r="B729">
        <v>405</v>
      </c>
    </row>
    <row r="730" spans="1:2" x14ac:dyDescent="0.25">
      <c r="A730" s="9" t="s">
        <v>2238</v>
      </c>
      <c r="B730">
        <v>993</v>
      </c>
    </row>
    <row r="731" spans="1:2" x14ac:dyDescent="0.25">
      <c r="A731" s="9" t="s">
        <v>2185</v>
      </c>
      <c r="B731">
        <v>304</v>
      </c>
    </row>
    <row r="732" spans="1:2" x14ac:dyDescent="0.25">
      <c r="A732" s="9" t="s">
        <v>2249</v>
      </c>
      <c r="B732">
        <v>3142</v>
      </c>
    </row>
    <row r="733" spans="1:2" x14ac:dyDescent="0.25">
      <c r="A733" s="9" t="s">
        <v>2794</v>
      </c>
      <c r="B733">
        <v>155</v>
      </c>
    </row>
    <row r="734" spans="1:2" x14ac:dyDescent="0.25">
      <c r="A734" s="9" t="s">
        <v>2795</v>
      </c>
      <c r="B734">
        <v>2549</v>
      </c>
    </row>
    <row r="735" spans="1:2" x14ac:dyDescent="0.25">
      <c r="A735" s="9" t="s">
        <v>629</v>
      </c>
      <c r="B735">
        <v>3354</v>
      </c>
    </row>
    <row r="736" spans="1:2" x14ac:dyDescent="0.25">
      <c r="A736" s="9" t="s">
        <v>2796</v>
      </c>
      <c r="B736">
        <v>860</v>
      </c>
    </row>
    <row r="737" spans="1:2" x14ac:dyDescent="0.25">
      <c r="A737" s="9" t="s">
        <v>2797</v>
      </c>
      <c r="B737">
        <v>1039</v>
      </c>
    </row>
    <row r="738" spans="1:2" x14ac:dyDescent="0.25">
      <c r="A738" s="9" t="s">
        <v>2156</v>
      </c>
      <c r="B738">
        <v>1709</v>
      </c>
    </row>
    <row r="739" spans="1:2" x14ac:dyDescent="0.25">
      <c r="A739" s="9" t="s">
        <v>2798</v>
      </c>
      <c r="B739">
        <v>45</v>
      </c>
    </row>
    <row r="740" spans="1:2" x14ac:dyDescent="0.25">
      <c r="A740" s="9" t="s">
        <v>2799</v>
      </c>
      <c r="B740">
        <v>60</v>
      </c>
    </row>
    <row r="741" spans="1:2" x14ac:dyDescent="0.25">
      <c r="A741" s="9" t="s">
        <v>2800</v>
      </c>
      <c r="B741">
        <v>1284</v>
      </c>
    </row>
    <row r="742" spans="1:2" x14ac:dyDescent="0.25">
      <c r="A742" s="9" t="s">
        <v>2801</v>
      </c>
      <c r="B742">
        <v>584</v>
      </c>
    </row>
    <row r="743" spans="1:2" x14ac:dyDescent="0.25">
      <c r="A743" s="9" t="s">
        <v>2802</v>
      </c>
      <c r="B743">
        <v>117</v>
      </c>
    </row>
    <row r="744" spans="1:2" x14ac:dyDescent="0.25">
      <c r="A744" s="9" t="s">
        <v>2803</v>
      </c>
      <c r="B744">
        <v>168</v>
      </c>
    </row>
    <row r="745" spans="1:2" x14ac:dyDescent="0.25">
      <c r="A745" s="9" t="s">
        <v>2804</v>
      </c>
      <c r="B745">
        <v>70</v>
      </c>
    </row>
    <row r="746" spans="1:2" x14ac:dyDescent="0.25">
      <c r="A746" s="9" t="s">
        <v>579</v>
      </c>
      <c r="B746">
        <v>158</v>
      </c>
    </row>
    <row r="747" spans="1:2" x14ac:dyDescent="0.25">
      <c r="A747" s="9" t="s">
        <v>377</v>
      </c>
      <c r="B747">
        <v>264</v>
      </c>
    </row>
    <row r="748" spans="1:2" x14ac:dyDescent="0.25">
      <c r="A748" s="9" t="s">
        <v>2805</v>
      </c>
      <c r="B748">
        <v>446</v>
      </c>
    </row>
    <row r="749" spans="1:2" x14ac:dyDescent="0.25">
      <c r="A749" s="9" t="s">
        <v>2806</v>
      </c>
      <c r="B749">
        <v>369</v>
      </c>
    </row>
    <row r="750" spans="1:2" x14ac:dyDescent="0.25">
      <c r="A750" s="9" t="s">
        <v>2807</v>
      </c>
      <c r="B750">
        <v>507</v>
      </c>
    </row>
    <row r="751" spans="1:2" x14ac:dyDescent="0.25">
      <c r="A751" s="9" t="s">
        <v>2808</v>
      </c>
      <c r="B751">
        <v>554</v>
      </c>
    </row>
    <row r="752" spans="1:2" x14ac:dyDescent="0.25">
      <c r="A752" s="9" t="s">
        <v>1349</v>
      </c>
      <c r="B752">
        <v>737</v>
      </c>
    </row>
    <row r="753" spans="1:2" x14ac:dyDescent="0.25">
      <c r="A753" s="9" t="s">
        <v>2809</v>
      </c>
      <c r="B753">
        <v>126</v>
      </c>
    </row>
    <row r="754" spans="1:2" x14ac:dyDescent="0.25">
      <c r="A754" s="9" t="s">
        <v>737</v>
      </c>
      <c r="B754">
        <v>361</v>
      </c>
    </row>
    <row r="755" spans="1:2" x14ac:dyDescent="0.25">
      <c r="A755" s="9" t="s">
        <v>2810</v>
      </c>
      <c r="B755">
        <v>576</v>
      </c>
    </row>
    <row r="756" spans="1:2" x14ac:dyDescent="0.25">
      <c r="A756" s="9" t="s">
        <v>2811</v>
      </c>
      <c r="B756">
        <v>2220</v>
      </c>
    </row>
    <row r="757" spans="1:2" x14ac:dyDescent="0.25">
      <c r="A757" s="9" t="s">
        <v>2812</v>
      </c>
      <c r="B757">
        <v>122</v>
      </c>
    </row>
    <row r="758" spans="1:2" x14ac:dyDescent="0.25">
      <c r="A758" s="9" t="s">
        <v>2813</v>
      </c>
      <c r="B758">
        <v>102</v>
      </c>
    </row>
    <row r="759" spans="1:2" x14ac:dyDescent="0.25">
      <c r="A759" s="9" t="s">
        <v>2814</v>
      </c>
      <c r="B759">
        <v>653</v>
      </c>
    </row>
    <row r="760" spans="1:2" x14ac:dyDescent="0.25">
      <c r="A760" s="9" t="s">
        <v>2815</v>
      </c>
      <c r="B760">
        <v>383</v>
      </c>
    </row>
    <row r="761" spans="1:2" x14ac:dyDescent="0.25">
      <c r="A761" s="9" t="s">
        <v>1221</v>
      </c>
      <c r="B761">
        <v>363</v>
      </c>
    </row>
    <row r="762" spans="1:2" x14ac:dyDescent="0.25">
      <c r="A762" s="9" t="s">
        <v>2816</v>
      </c>
      <c r="B762">
        <v>1404</v>
      </c>
    </row>
    <row r="763" spans="1:2" x14ac:dyDescent="0.25">
      <c r="A763" s="9" t="s">
        <v>166</v>
      </c>
      <c r="B763">
        <v>51</v>
      </c>
    </row>
    <row r="764" spans="1:2" x14ac:dyDescent="0.25">
      <c r="A764" s="9" t="s">
        <v>2817</v>
      </c>
      <c r="B764">
        <v>72</v>
      </c>
    </row>
    <row r="765" spans="1:2" x14ac:dyDescent="0.25">
      <c r="A765" s="9" t="s">
        <v>2818</v>
      </c>
      <c r="B765">
        <v>772</v>
      </c>
    </row>
    <row r="766" spans="1:2" x14ac:dyDescent="0.25">
      <c r="A766" s="9" t="s">
        <v>2819</v>
      </c>
      <c r="B766">
        <v>882</v>
      </c>
    </row>
    <row r="767" spans="1:2" x14ac:dyDescent="0.25">
      <c r="A767" s="9" t="s">
        <v>2820</v>
      </c>
      <c r="B767">
        <v>557</v>
      </c>
    </row>
    <row r="768" spans="1:2" x14ac:dyDescent="0.25">
      <c r="A768" s="9" t="s">
        <v>2821</v>
      </c>
      <c r="B768">
        <v>148</v>
      </c>
    </row>
    <row r="769" spans="1:2" x14ac:dyDescent="0.25">
      <c r="A769" s="9" t="s">
        <v>2227</v>
      </c>
      <c r="B769">
        <v>4227</v>
      </c>
    </row>
    <row r="770" spans="1:2" x14ac:dyDescent="0.25">
      <c r="A770" s="9" t="s">
        <v>2822</v>
      </c>
      <c r="B770">
        <v>701</v>
      </c>
    </row>
    <row r="771" spans="1:2" x14ac:dyDescent="0.25">
      <c r="A771" s="9" t="s">
        <v>2224</v>
      </c>
      <c r="B771">
        <v>191</v>
      </c>
    </row>
    <row r="772" spans="1:2" x14ac:dyDescent="0.25">
      <c r="A772" s="9" t="s">
        <v>2823</v>
      </c>
      <c r="B772">
        <v>71</v>
      </c>
    </row>
    <row r="773" spans="1:2" x14ac:dyDescent="0.25">
      <c r="A773" s="9" t="s">
        <v>2824</v>
      </c>
      <c r="B773">
        <v>89</v>
      </c>
    </row>
    <row r="774" spans="1:2" x14ac:dyDescent="0.25">
      <c r="A774" s="9" t="s">
        <v>97</v>
      </c>
      <c r="B774">
        <v>1172</v>
      </c>
    </row>
    <row r="775" spans="1:2" x14ac:dyDescent="0.25">
      <c r="A775" s="9" t="s">
        <v>2825</v>
      </c>
      <c r="B775">
        <v>641</v>
      </c>
    </row>
    <row r="776" spans="1:2" x14ac:dyDescent="0.25">
      <c r="A776" s="9" t="s">
        <v>2826</v>
      </c>
      <c r="B776">
        <v>319</v>
      </c>
    </row>
    <row r="777" spans="1:2" x14ac:dyDescent="0.25">
      <c r="A777" s="9" t="s">
        <v>2827</v>
      </c>
      <c r="B777">
        <v>5188</v>
      </c>
    </row>
    <row r="778" spans="1:2" x14ac:dyDescent="0.25">
      <c r="A778" s="9" t="s">
        <v>810</v>
      </c>
      <c r="B778">
        <v>1296</v>
      </c>
    </row>
    <row r="779" spans="1:2" x14ac:dyDescent="0.25">
      <c r="A779" s="9" t="s">
        <v>2094</v>
      </c>
      <c r="B779">
        <v>983</v>
      </c>
    </row>
    <row r="780" spans="1:2" x14ac:dyDescent="0.25">
      <c r="A780" s="9" t="s">
        <v>2828</v>
      </c>
      <c r="B780">
        <v>5150</v>
      </c>
    </row>
    <row r="781" spans="1:2" x14ac:dyDescent="0.25">
      <c r="A781" s="9" t="s">
        <v>2829</v>
      </c>
      <c r="B781">
        <v>177</v>
      </c>
    </row>
    <row r="782" spans="1:2" x14ac:dyDescent="0.25">
      <c r="A782" s="9" t="s">
        <v>2830</v>
      </c>
      <c r="B782">
        <v>577</v>
      </c>
    </row>
    <row r="783" spans="1:2" x14ac:dyDescent="0.25">
      <c r="A783" s="9" t="s">
        <v>2831</v>
      </c>
      <c r="B783">
        <v>2798</v>
      </c>
    </row>
    <row r="784" spans="1:2" x14ac:dyDescent="0.25">
      <c r="A784" s="9" t="s">
        <v>2832</v>
      </c>
      <c r="B784">
        <v>1138</v>
      </c>
    </row>
    <row r="785" spans="1:2" x14ac:dyDescent="0.25">
      <c r="A785" s="9" t="s">
        <v>2833</v>
      </c>
      <c r="B785">
        <v>2059</v>
      </c>
    </row>
    <row r="786" spans="1:2" x14ac:dyDescent="0.25">
      <c r="A786" s="9" t="s">
        <v>2834</v>
      </c>
      <c r="B786">
        <v>245</v>
      </c>
    </row>
    <row r="787" spans="1:2" x14ac:dyDescent="0.25">
      <c r="A787" s="9" t="s">
        <v>2835</v>
      </c>
      <c r="B787">
        <v>7048</v>
      </c>
    </row>
    <row r="788" spans="1:2" x14ac:dyDescent="0.25">
      <c r="A788" s="9" t="s">
        <v>2266</v>
      </c>
      <c r="B788">
        <v>82684</v>
      </c>
    </row>
    <row r="789" spans="1:2" x14ac:dyDescent="0.25">
      <c r="A789" s="9" t="s">
        <v>2836</v>
      </c>
      <c r="B789">
        <v>775</v>
      </c>
    </row>
    <row r="790" spans="1:2" x14ac:dyDescent="0.25">
      <c r="A790" s="9" t="s">
        <v>2837</v>
      </c>
      <c r="B790">
        <v>1489</v>
      </c>
    </row>
    <row r="791" spans="1:2" x14ac:dyDescent="0.25">
      <c r="A791" s="9" t="s">
        <v>2259</v>
      </c>
      <c r="B791">
        <v>973</v>
      </c>
    </row>
    <row r="792" spans="1:2" x14ac:dyDescent="0.25">
      <c r="A792" s="9" t="s">
        <v>2838</v>
      </c>
      <c r="B792">
        <v>224</v>
      </c>
    </row>
    <row r="793" spans="1:2" x14ac:dyDescent="0.25">
      <c r="A793" s="9" t="s">
        <v>2839</v>
      </c>
      <c r="B793">
        <v>174</v>
      </c>
    </row>
    <row r="794" spans="1:2" x14ac:dyDescent="0.25">
      <c r="A794" s="9" t="s">
        <v>2840</v>
      </c>
      <c r="B794">
        <v>2037</v>
      </c>
    </row>
    <row r="795" spans="1:2" x14ac:dyDescent="0.25">
      <c r="A795" s="9" t="s">
        <v>830</v>
      </c>
      <c r="B795">
        <v>113</v>
      </c>
    </row>
    <row r="796" spans="1:2" x14ac:dyDescent="0.25">
      <c r="A796" s="9" t="s">
        <v>2841</v>
      </c>
      <c r="B796">
        <v>212</v>
      </c>
    </row>
    <row r="797" spans="1:2" x14ac:dyDescent="0.25">
      <c r="A797" s="9" t="s">
        <v>2842</v>
      </c>
      <c r="B797">
        <v>11233</v>
      </c>
    </row>
    <row r="798" spans="1:2" x14ac:dyDescent="0.25">
      <c r="A798" s="9" t="s">
        <v>1265</v>
      </c>
      <c r="B798">
        <v>367</v>
      </c>
    </row>
    <row r="799" spans="1:2" x14ac:dyDescent="0.25">
      <c r="A799" s="9" t="s">
        <v>2843</v>
      </c>
      <c r="B799">
        <v>4840</v>
      </c>
    </row>
    <row r="800" spans="1:2" x14ac:dyDescent="0.25">
      <c r="A800" s="9" t="s">
        <v>2844</v>
      </c>
      <c r="B800">
        <v>81</v>
      </c>
    </row>
    <row r="801" spans="1:2" x14ac:dyDescent="0.25">
      <c r="A801" s="9" t="s">
        <v>2845</v>
      </c>
      <c r="B801">
        <v>63</v>
      </c>
    </row>
    <row r="802" spans="1:2" x14ac:dyDescent="0.25">
      <c r="A802" s="9" t="s">
        <v>1394</v>
      </c>
      <c r="B802">
        <v>144</v>
      </c>
    </row>
    <row r="803" spans="1:2" x14ac:dyDescent="0.25">
      <c r="A803" s="9" t="s">
        <v>526</v>
      </c>
      <c r="B803">
        <v>1074</v>
      </c>
    </row>
    <row r="804" spans="1:2" x14ac:dyDescent="0.25">
      <c r="A804" s="9" t="s">
        <v>2846</v>
      </c>
      <c r="B804">
        <v>1107</v>
      </c>
    </row>
    <row r="805" spans="1:2" x14ac:dyDescent="0.25">
      <c r="A805" s="9" t="s">
        <v>2847</v>
      </c>
      <c r="B805">
        <v>135</v>
      </c>
    </row>
    <row r="806" spans="1:2" x14ac:dyDescent="0.25">
      <c r="A806" s="9" t="s">
        <v>2848</v>
      </c>
      <c r="B806">
        <v>143</v>
      </c>
    </row>
    <row r="807" spans="1:2" x14ac:dyDescent="0.25">
      <c r="A807" s="9" t="s">
        <v>2849</v>
      </c>
      <c r="B807">
        <v>127</v>
      </c>
    </row>
    <row r="808" spans="1:2" x14ac:dyDescent="0.25">
      <c r="A808" s="9" t="s">
        <v>2176</v>
      </c>
      <c r="B808">
        <v>108</v>
      </c>
    </row>
    <row r="809" spans="1:2" x14ac:dyDescent="0.25">
      <c r="A809" s="9" t="s">
        <v>2850</v>
      </c>
      <c r="B809">
        <v>129</v>
      </c>
    </row>
    <row r="810" spans="1:2" x14ac:dyDescent="0.25">
      <c r="A810" s="9" t="s">
        <v>2196</v>
      </c>
      <c r="B810">
        <v>494</v>
      </c>
    </row>
    <row r="811" spans="1:2" x14ac:dyDescent="0.25">
      <c r="A811" s="9" t="s">
        <v>2161</v>
      </c>
      <c r="B811">
        <v>422</v>
      </c>
    </row>
    <row r="812" spans="1:2" x14ac:dyDescent="0.25">
      <c r="A812" s="9" t="s">
        <v>1040</v>
      </c>
      <c r="B812">
        <v>125</v>
      </c>
    </row>
    <row r="813" spans="1:2" x14ac:dyDescent="0.25">
      <c r="A813" s="9" t="s">
        <v>983</v>
      </c>
      <c r="B813">
        <v>689</v>
      </c>
    </row>
    <row r="814" spans="1:2" x14ac:dyDescent="0.25">
      <c r="A814" s="9" t="s">
        <v>2851</v>
      </c>
      <c r="B814">
        <v>684</v>
      </c>
    </row>
    <row r="815" spans="1:2" x14ac:dyDescent="0.25">
      <c r="A815" s="9" t="s">
        <v>1681</v>
      </c>
      <c r="B815">
        <v>1468</v>
      </c>
    </row>
    <row r="816" spans="1:2" x14ac:dyDescent="0.25">
      <c r="A816" s="9" t="s">
        <v>2852</v>
      </c>
      <c r="B816">
        <v>310</v>
      </c>
    </row>
    <row r="817" spans="1:2" x14ac:dyDescent="0.25">
      <c r="A817" s="9" t="s">
        <v>489</v>
      </c>
      <c r="B817">
        <v>296</v>
      </c>
    </row>
    <row r="818" spans="1:2" x14ac:dyDescent="0.25">
      <c r="A818" s="9" t="s">
        <v>2853</v>
      </c>
      <c r="B818">
        <v>197</v>
      </c>
    </row>
    <row r="819" spans="1:2" x14ac:dyDescent="0.25">
      <c r="A819" s="9" t="s">
        <v>2854</v>
      </c>
      <c r="B819">
        <v>10600</v>
      </c>
    </row>
    <row r="820" spans="1:2" x14ac:dyDescent="0.25">
      <c r="A820" s="9" t="s">
        <v>748</v>
      </c>
      <c r="B820">
        <v>3431</v>
      </c>
    </row>
    <row r="821" spans="1:2" x14ac:dyDescent="0.25">
      <c r="A821" s="9" t="s">
        <v>2855</v>
      </c>
      <c r="B821">
        <v>224</v>
      </c>
    </row>
    <row r="822" spans="1:2" x14ac:dyDescent="0.25">
      <c r="A822" s="9" t="s">
        <v>2856</v>
      </c>
      <c r="B822">
        <v>743</v>
      </c>
    </row>
    <row r="823" spans="1:2" x14ac:dyDescent="0.25">
      <c r="A823" s="9" t="s">
        <v>2857</v>
      </c>
      <c r="B823">
        <v>1279</v>
      </c>
    </row>
    <row r="824" spans="1:2" x14ac:dyDescent="0.25">
      <c r="A824" s="9" t="s">
        <v>2858</v>
      </c>
      <c r="B824">
        <v>78</v>
      </c>
    </row>
    <row r="825" spans="1:2" x14ac:dyDescent="0.25">
      <c r="A825" s="9" t="s">
        <v>2256</v>
      </c>
      <c r="B825">
        <v>1648</v>
      </c>
    </row>
    <row r="826" spans="1:2" x14ac:dyDescent="0.25">
      <c r="A826" s="9" t="s">
        <v>1057</v>
      </c>
      <c r="B826">
        <v>821</v>
      </c>
    </row>
    <row r="827" spans="1:2" x14ac:dyDescent="0.25">
      <c r="A827" s="9" t="s">
        <v>522</v>
      </c>
      <c r="B827">
        <v>2028</v>
      </c>
    </row>
    <row r="828" spans="1:2" x14ac:dyDescent="0.25">
      <c r="A828" s="9" t="s">
        <v>2859</v>
      </c>
      <c r="B828">
        <v>130</v>
      </c>
    </row>
    <row r="829" spans="1:2" x14ac:dyDescent="0.25">
      <c r="A829" s="9" t="s">
        <v>1967</v>
      </c>
      <c r="B829">
        <v>649</v>
      </c>
    </row>
    <row r="830" spans="1:2" x14ac:dyDescent="0.25">
      <c r="A830" s="9" t="s">
        <v>2246</v>
      </c>
      <c r="B830">
        <v>165</v>
      </c>
    </row>
    <row r="831" spans="1:2" x14ac:dyDescent="0.25">
      <c r="A831" s="9" t="s">
        <v>2860</v>
      </c>
      <c r="B831">
        <v>72</v>
      </c>
    </row>
    <row r="832" spans="1:2" x14ac:dyDescent="0.25">
      <c r="A832" s="9" t="s">
        <v>2024</v>
      </c>
      <c r="B832">
        <v>536</v>
      </c>
    </row>
    <row r="833" spans="1:2" x14ac:dyDescent="0.25">
      <c r="A833" s="9" t="s">
        <v>34</v>
      </c>
      <c r="B833">
        <v>879</v>
      </c>
    </row>
    <row r="834" spans="1:2" x14ac:dyDescent="0.25">
      <c r="A834" s="9" t="s">
        <v>2861</v>
      </c>
      <c r="B834">
        <v>1040</v>
      </c>
    </row>
    <row r="835" spans="1:2" x14ac:dyDescent="0.25">
      <c r="A835" s="9" t="s">
        <v>2862</v>
      </c>
      <c r="B835">
        <v>2877</v>
      </c>
    </row>
    <row r="836" spans="1:2" x14ac:dyDescent="0.25">
      <c r="A836" s="9" t="s">
        <v>1300</v>
      </c>
      <c r="B836">
        <v>362</v>
      </c>
    </row>
    <row r="837" spans="1:2" x14ac:dyDescent="0.25">
      <c r="A837" s="9" t="s">
        <v>2863</v>
      </c>
      <c r="B837">
        <v>0</v>
      </c>
    </row>
    <row r="838" spans="1:2" x14ac:dyDescent="0.25">
      <c r="A838" s="9" t="s">
        <v>2864</v>
      </c>
      <c r="B838">
        <v>367</v>
      </c>
    </row>
    <row r="839" spans="1:2" x14ac:dyDescent="0.25">
      <c r="A839" s="9" t="s">
        <v>371</v>
      </c>
      <c r="B839">
        <v>59</v>
      </c>
    </row>
    <row r="840" spans="1:2" x14ac:dyDescent="0.25">
      <c r="A840" s="9" t="s">
        <v>2865</v>
      </c>
      <c r="B840">
        <v>502</v>
      </c>
    </row>
    <row r="841" spans="1:2" x14ac:dyDescent="0.25">
      <c r="A841" s="9" t="s">
        <v>2866</v>
      </c>
      <c r="B841">
        <v>186</v>
      </c>
    </row>
    <row r="842" spans="1:2" x14ac:dyDescent="0.25">
      <c r="A842" s="9" t="s">
        <v>2867</v>
      </c>
      <c r="B842">
        <v>67</v>
      </c>
    </row>
    <row r="843" spans="1:2" x14ac:dyDescent="0.25">
      <c r="A843" s="9" t="s">
        <v>917</v>
      </c>
      <c r="B843">
        <v>422</v>
      </c>
    </row>
    <row r="844" spans="1:2" x14ac:dyDescent="0.25">
      <c r="A844" s="9" t="s">
        <v>2868</v>
      </c>
      <c r="B844">
        <v>229</v>
      </c>
    </row>
    <row r="845" spans="1:2" x14ac:dyDescent="0.25">
      <c r="A845" s="9" t="s">
        <v>2869</v>
      </c>
      <c r="B845">
        <v>1947</v>
      </c>
    </row>
    <row r="846" spans="1:2" x14ac:dyDescent="0.25">
      <c r="A846" s="9" t="s">
        <v>2870</v>
      </c>
      <c r="B846">
        <v>184</v>
      </c>
    </row>
    <row r="847" spans="1:2" x14ac:dyDescent="0.25">
      <c r="A847" s="9" t="s">
        <v>2040</v>
      </c>
      <c r="B847">
        <v>3221</v>
      </c>
    </row>
    <row r="848" spans="1:2" x14ac:dyDescent="0.25">
      <c r="A848" s="9" t="s">
        <v>2871</v>
      </c>
      <c r="B848">
        <v>476</v>
      </c>
    </row>
    <row r="849" spans="1:2" x14ac:dyDescent="0.25">
      <c r="A849" s="9" t="s">
        <v>2872</v>
      </c>
      <c r="B849">
        <v>2341</v>
      </c>
    </row>
    <row r="850" spans="1:2" x14ac:dyDescent="0.25">
      <c r="A850" s="9" t="s">
        <v>2873</v>
      </c>
      <c r="B850">
        <v>124</v>
      </c>
    </row>
    <row r="851" spans="1:2" x14ac:dyDescent="0.25">
      <c r="A851" s="9" t="s">
        <v>2874</v>
      </c>
      <c r="B851">
        <v>1703</v>
      </c>
    </row>
    <row r="852" spans="1:2" x14ac:dyDescent="0.25">
      <c r="A852" s="9" t="s">
        <v>1176</v>
      </c>
      <c r="B852">
        <v>919</v>
      </c>
    </row>
    <row r="853" spans="1:2" x14ac:dyDescent="0.25">
      <c r="A853" s="9" t="s">
        <v>2875</v>
      </c>
      <c r="B853">
        <v>1313</v>
      </c>
    </row>
    <row r="854" spans="1:2" x14ac:dyDescent="0.25">
      <c r="A854" s="9" t="s">
        <v>2876</v>
      </c>
      <c r="B854">
        <v>0</v>
      </c>
    </row>
    <row r="855" spans="1:2" x14ac:dyDescent="0.25">
      <c r="A855" s="9" t="s">
        <v>2877</v>
      </c>
      <c r="B855">
        <v>485</v>
      </c>
    </row>
    <row r="856" spans="1:2" x14ac:dyDescent="0.25">
      <c r="A856" s="9" t="s">
        <v>2878</v>
      </c>
      <c r="B856">
        <v>68</v>
      </c>
    </row>
    <row r="857" spans="1:2" x14ac:dyDescent="0.25">
      <c r="A857" s="9" t="s">
        <v>2879</v>
      </c>
      <c r="B857">
        <v>47</v>
      </c>
    </row>
    <row r="858" spans="1:2" x14ac:dyDescent="0.25">
      <c r="A858" s="9" t="s">
        <v>2880</v>
      </c>
      <c r="B858">
        <v>917</v>
      </c>
    </row>
    <row r="859" spans="1:2" x14ac:dyDescent="0.25">
      <c r="A859" s="9" t="s">
        <v>2881</v>
      </c>
      <c r="B859">
        <v>397</v>
      </c>
    </row>
    <row r="860" spans="1:2" x14ac:dyDescent="0.25">
      <c r="A860" s="9" t="s">
        <v>2882</v>
      </c>
      <c r="B860">
        <v>102</v>
      </c>
    </row>
    <row r="861" spans="1:2" x14ac:dyDescent="0.25">
      <c r="A861" s="9" t="s">
        <v>2883</v>
      </c>
      <c r="B861">
        <v>1051</v>
      </c>
    </row>
    <row r="862" spans="1:2" x14ac:dyDescent="0.25">
      <c r="A862" s="9" t="s">
        <v>352</v>
      </c>
      <c r="B862">
        <v>487</v>
      </c>
    </row>
    <row r="863" spans="1:2" x14ac:dyDescent="0.25">
      <c r="A863" s="9" t="s">
        <v>2222</v>
      </c>
      <c r="B863">
        <v>1458</v>
      </c>
    </row>
    <row r="864" spans="1:2" x14ac:dyDescent="0.25">
      <c r="A864" s="9" t="s">
        <v>2884</v>
      </c>
      <c r="B864">
        <v>39463</v>
      </c>
    </row>
    <row r="865" spans="1:2" x14ac:dyDescent="0.25">
      <c r="A865" s="9" t="s">
        <v>2885</v>
      </c>
      <c r="B865">
        <v>374</v>
      </c>
    </row>
    <row r="866" spans="1:2" x14ac:dyDescent="0.25">
      <c r="A866" s="9" t="s">
        <v>2886</v>
      </c>
      <c r="B866">
        <v>436</v>
      </c>
    </row>
    <row r="867" spans="1:2" x14ac:dyDescent="0.25">
      <c r="A867" s="9" t="s">
        <v>2887</v>
      </c>
      <c r="B867">
        <v>57</v>
      </c>
    </row>
    <row r="868" spans="1:2" x14ac:dyDescent="0.25">
      <c r="A868" s="9" t="s">
        <v>2888</v>
      </c>
      <c r="B868">
        <v>682</v>
      </c>
    </row>
    <row r="869" spans="1:2" x14ac:dyDescent="0.25">
      <c r="A869" s="9" t="s">
        <v>2889</v>
      </c>
      <c r="B869">
        <v>1016</v>
      </c>
    </row>
    <row r="870" spans="1:2" x14ac:dyDescent="0.25">
      <c r="A870" s="9" t="s">
        <v>1101</v>
      </c>
      <c r="B870">
        <v>0</v>
      </c>
    </row>
    <row r="871" spans="1:2" x14ac:dyDescent="0.25">
      <c r="A871" s="9" t="s">
        <v>2890</v>
      </c>
      <c r="B871">
        <v>90</v>
      </c>
    </row>
    <row r="872" spans="1:2" x14ac:dyDescent="0.25">
      <c r="A872" s="9" t="s">
        <v>2891</v>
      </c>
      <c r="B872">
        <v>717</v>
      </c>
    </row>
    <row r="873" spans="1:2" x14ac:dyDescent="0.25">
      <c r="A873" s="9" t="s">
        <v>2892</v>
      </c>
      <c r="B873">
        <v>893</v>
      </c>
    </row>
    <row r="874" spans="1:2" x14ac:dyDescent="0.25">
      <c r="A874" s="9" t="s">
        <v>2893</v>
      </c>
      <c r="B874">
        <v>1252</v>
      </c>
    </row>
    <row r="875" spans="1:2" x14ac:dyDescent="0.25">
      <c r="A875" s="9" t="s">
        <v>2894</v>
      </c>
      <c r="B875">
        <v>174</v>
      </c>
    </row>
    <row r="876" spans="1:2" x14ac:dyDescent="0.25">
      <c r="A876" s="9" t="s">
        <v>2216</v>
      </c>
      <c r="B876">
        <v>50</v>
      </c>
    </row>
    <row r="877" spans="1:2" x14ac:dyDescent="0.25">
      <c r="A877" s="9" t="s">
        <v>2895</v>
      </c>
      <c r="B877">
        <v>5257</v>
      </c>
    </row>
    <row r="878" spans="1:2" x14ac:dyDescent="0.25">
      <c r="A878" s="9" t="s">
        <v>2896</v>
      </c>
      <c r="B878">
        <v>208</v>
      </c>
    </row>
    <row r="879" spans="1:2" x14ac:dyDescent="0.25">
      <c r="A879" s="9" t="s">
        <v>2897</v>
      </c>
      <c r="B879">
        <v>262</v>
      </c>
    </row>
    <row r="880" spans="1:2" x14ac:dyDescent="0.25">
      <c r="A880" s="9" t="s">
        <v>2157</v>
      </c>
      <c r="B880">
        <v>341</v>
      </c>
    </row>
    <row r="881" spans="1:2" x14ac:dyDescent="0.25">
      <c r="A881" s="9" t="s">
        <v>1913</v>
      </c>
      <c r="B881">
        <v>1629</v>
      </c>
    </row>
    <row r="882" spans="1:2" x14ac:dyDescent="0.25">
      <c r="A882" s="9" t="s">
        <v>2898</v>
      </c>
      <c r="B882">
        <v>1463</v>
      </c>
    </row>
    <row r="883" spans="1:2" x14ac:dyDescent="0.25">
      <c r="A883" s="9" t="s">
        <v>614</v>
      </c>
      <c r="B883">
        <v>791</v>
      </c>
    </row>
    <row r="884" spans="1:2" x14ac:dyDescent="0.25">
      <c r="A884" s="9" t="s">
        <v>938</v>
      </c>
      <c r="B884">
        <v>819</v>
      </c>
    </row>
    <row r="885" spans="1:2" x14ac:dyDescent="0.25">
      <c r="A885" s="9" t="s">
        <v>2899</v>
      </c>
      <c r="B885">
        <v>197</v>
      </c>
    </row>
    <row r="886" spans="1:2" x14ac:dyDescent="0.25">
      <c r="A886" s="9" t="s">
        <v>418</v>
      </c>
      <c r="B886">
        <v>785</v>
      </c>
    </row>
    <row r="887" spans="1:2" x14ac:dyDescent="0.25">
      <c r="A887" s="9" t="s">
        <v>471</v>
      </c>
      <c r="B887">
        <v>2067</v>
      </c>
    </row>
    <row r="888" spans="1:2" x14ac:dyDescent="0.25">
      <c r="A888" s="9" t="s">
        <v>2900</v>
      </c>
      <c r="B888">
        <v>7266</v>
      </c>
    </row>
    <row r="889" spans="1:2" x14ac:dyDescent="0.25">
      <c r="A889" s="9" t="s">
        <v>2901</v>
      </c>
      <c r="B889">
        <v>248</v>
      </c>
    </row>
    <row r="890" spans="1:2" x14ac:dyDescent="0.25">
      <c r="A890" s="9" t="s">
        <v>2902</v>
      </c>
      <c r="B890">
        <v>68406</v>
      </c>
    </row>
    <row r="891" spans="1:2" x14ac:dyDescent="0.25">
      <c r="A891" s="9" t="s">
        <v>2903</v>
      </c>
      <c r="B891">
        <v>144</v>
      </c>
    </row>
    <row r="892" spans="1:2" x14ac:dyDescent="0.25">
      <c r="A892" s="9" t="s">
        <v>2904</v>
      </c>
      <c r="B892">
        <v>257</v>
      </c>
    </row>
    <row r="893" spans="1:2" x14ac:dyDescent="0.25">
      <c r="A893" s="9" t="s">
        <v>2905</v>
      </c>
      <c r="B893">
        <v>13790</v>
      </c>
    </row>
    <row r="894" spans="1:2" x14ac:dyDescent="0.25">
      <c r="A894" s="9" t="s">
        <v>1777</v>
      </c>
      <c r="B894">
        <v>3897</v>
      </c>
    </row>
    <row r="895" spans="1:2" x14ac:dyDescent="0.25">
      <c r="A895" s="9" t="s">
        <v>1020</v>
      </c>
      <c r="B895">
        <v>9874</v>
      </c>
    </row>
    <row r="896" spans="1:2" x14ac:dyDescent="0.25">
      <c r="A896" s="9" t="s">
        <v>2251</v>
      </c>
      <c r="B896">
        <v>966</v>
      </c>
    </row>
    <row r="897" spans="1:2" x14ac:dyDescent="0.25">
      <c r="A897" s="9" t="s">
        <v>2906</v>
      </c>
      <c r="B897">
        <v>141</v>
      </c>
    </row>
    <row r="898" spans="1:2" x14ac:dyDescent="0.25">
      <c r="A898" s="9" t="s">
        <v>2237</v>
      </c>
      <c r="B898">
        <v>88</v>
      </c>
    </row>
    <row r="899" spans="1:2" x14ac:dyDescent="0.25">
      <c r="A899" s="9" t="s">
        <v>1093</v>
      </c>
      <c r="B899">
        <v>8070</v>
      </c>
    </row>
    <row r="900" spans="1:2" x14ac:dyDescent="0.25">
      <c r="A900" s="9" t="s">
        <v>2907</v>
      </c>
      <c r="B900">
        <v>125</v>
      </c>
    </row>
    <row r="901" spans="1:2" x14ac:dyDescent="0.25">
      <c r="A901" s="9" t="s">
        <v>901</v>
      </c>
      <c r="B901">
        <v>1408</v>
      </c>
    </row>
    <row r="902" spans="1:2" x14ac:dyDescent="0.25">
      <c r="A902" s="9" t="s">
        <v>2908</v>
      </c>
      <c r="B902">
        <v>707</v>
      </c>
    </row>
    <row r="903" spans="1:2" x14ac:dyDescent="0.25">
      <c r="A903" s="9" t="s">
        <v>2909</v>
      </c>
      <c r="B903">
        <v>165</v>
      </c>
    </row>
    <row r="904" spans="1:2" x14ac:dyDescent="0.25">
      <c r="A904" s="9" t="s">
        <v>1648</v>
      </c>
      <c r="B904">
        <v>390</v>
      </c>
    </row>
    <row r="905" spans="1:2" x14ac:dyDescent="0.25">
      <c r="A905" s="9" t="s">
        <v>1076</v>
      </c>
      <c r="B905">
        <v>785</v>
      </c>
    </row>
    <row r="906" spans="1:2" x14ac:dyDescent="0.25">
      <c r="A906" s="9" t="s">
        <v>2910</v>
      </c>
      <c r="B906">
        <v>2322</v>
      </c>
    </row>
    <row r="907" spans="1:2" x14ac:dyDescent="0.25">
      <c r="A907" s="9" t="s">
        <v>820</v>
      </c>
      <c r="B907">
        <v>2968</v>
      </c>
    </row>
    <row r="908" spans="1:2" x14ac:dyDescent="0.25">
      <c r="A908" s="9" t="s">
        <v>2911</v>
      </c>
      <c r="B908">
        <v>146</v>
      </c>
    </row>
    <row r="909" spans="1:2" x14ac:dyDescent="0.25">
      <c r="A909" s="9" t="s">
        <v>2912</v>
      </c>
      <c r="B909">
        <v>56609</v>
      </c>
    </row>
    <row r="910" spans="1:2" x14ac:dyDescent="0.25">
      <c r="A910" s="9" t="s">
        <v>2913</v>
      </c>
      <c r="B910">
        <v>3736</v>
      </c>
    </row>
    <row r="911" spans="1:2" x14ac:dyDescent="0.25">
      <c r="A911" s="9" t="s">
        <v>1236</v>
      </c>
      <c r="B911">
        <v>289</v>
      </c>
    </row>
    <row r="912" spans="1:2" x14ac:dyDescent="0.25">
      <c r="A912" s="9" t="s">
        <v>1016</v>
      </c>
      <c r="B912">
        <v>966</v>
      </c>
    </row>
    <row r="913" spans="1:2" x14ac:dyDescent="0.25">
      <c r="A913" s="9" t="s">
        <v>2914</v>
      </c>
      <c r="B913">
        <v>2486</v>
      </c>
    </row>
    <row r="914" spans="1:2" x14ac:dyDescent="0.25">
      <c r="A914" s="9" t="s">
        <v>573</v>
      </c>
      <c r="B914">
        <v>132</v>
      </c>
    </row>
    <row r="915" spans="1:2" x14ac:dyDescent="0.25">
      <c r="A915" s="9" t="s">
        <v>2915</v>
      </c>
      <c r="B915">
        <v>211</v>
      </c>
    </row>
    <row r="916" spans="1:2" x14ac:dyDescent="0.25">
      <c r="A916" s="9" t="s">
        <v>2916</v>
      </c>
      <c r="B916">
        <v>127</v>
      </c>
    </row>
    <row r="917" spans="1:2" x14ac:dyDescent="0.25">
      <c r="A917" s="9" t="s">
        <v>2917</v>
      </c>
      <c r="B917">
        <v>299</v>
      </c>
    </row>
    <row r="918" spans="1:2" x14ac:dyDescent="0.25">
      <c r="A918" s="9" t="s">
        <v>2918</v>
      </c>
      <c r="B918">
        <v>112</v>
      </c>
    </row>
    <row r="919" spans="1:2" x14ac:dyDescent="0.25">
      <c r="A919" s="9" t="s">
        <v>2243</v>
      </c>
      <c r="B919">
        <v>646</v>
      </c>
    </row>
    <row r="920" spans="1:2" x14ac:dyDescent="0.25">
      <c r="A920" s="9" t="s">
        <v>2919</v>
      </c>
      <c r="B920">
        <v>764</v>
      </c>
    </row>
    <row r="921" spans="1:2" x14ac:dyDescent="0.25">
      <c r="A921" s="9" t="s">
        <v>2920</v>
      </c>
      <c r="B921">
        <v>762</v>
      </c>
    </row>
    <row r="922" spans="1:2" x14ac:dyDescent="0.25">
      <c r="A922" s="9" t="s">
        <v>2921</v>
      </c>
      <c r="B922">
        <v>504</v>
      </c>
    </row>
    <row r="923" spans="1:2" x14ac:dyDescent="0.25">
      <c r="A923" s="9" t="s">
        <v>2922</v>
      </c>
      <c r="B923">
        <v>149</v>
      </c>
    </row>
    <row r="924" spans="1:2" x14ac:dyDescent="0.25">
      <c r="A924" s="9" t="s">
        <v>2923</v>
      </c>
      <c r="B924">
        <v>88</v>
      </c>
    </row>
    <row r="925" spans="1:2" x14ac:dyDescent="0.25">
      <c r="A925" s="9" t="s">
        <v>2924</v>
      </c>
      <c r="B925">
        <v>344</v>
      </c>
    </row>
    <row r="926" spans="1:2" x14ac:dyDescent="0.25">
      <c r="A926" s="9" t="s">
        <v>211</v>
      </c>
      <c r="B926">
        <v>3068</v>
      </c>
    </row>
    <row r="927" spans="1:2" x14ac:dyDescent="0.25">
      <c r="A927" s="9" t="s">
        <v>2925</v>
      </c>
      <c r="B927">
        <v>152</v>
      </c>
    </row>
    <row r="928" spans="1:2" x14ac:dyDescent="0.25">
      <c r="A928" s="9" t="s">
        <v>2233</v>
      </c>
      <c r="B928">
        <v>2802</v>
      </c>
    </row>
    <row r="929" spans="1:2" x14ac:dyDescent="0.25">
      <c r="A929" s="9" t="s">
        <v>2926</v>
      </c>
      <c r="B929">
        <v>4860</v>
      </c>
    </row>
    <row r="930" spans="1:2" x14ac:dyDescent="0.25">
      <c r="A930" s="9" t="s">
        <v>1723</v>
      </c>
      <c r="B930">
        <v>1134</v>
      </c>
    </row>
    <row r="931" spans="1:2" x14ac:dyDescent="0.25">
      <c r="A931" s="9" t="s">
        <v>790</v>
      </c>
      <c r="B931">
        <v>5190</v>
      </c>
    </row>
    <row r="932" spans="1:2" x14ac:dyDescent="0.25">
      <c r="A932" s="9" t="s">
        <v>1303</v>
      </c>
      <c r="B932">
        <v>850</v>
      </c>
    </row>
    <row r="933" spans="1:2" x14ac:dyDescent="0.25">
      <c r="A933" s="9" t="s">
        <v>950</v>
      </c>
      <c r="B933">
        <v>116</v>
      </c>
    </row>
    <row r="934" spans="1:2" x14ac:dyDescent="0.25">
      <c r="A934" s="9" t="s">
        <v>2218</v>
      </c>
      <c r="B934">
        <v>229</v>
      </c>
    </row>
    <row r="935" spans="1:2" x14ac:dyDescent="0.25">
      <c r="A935" s="9" t="s">
        <v>2927</v>
      </c>
      <c r="B935">
        <v>1459</v>
      </c>
    </row>
    <row r="936" spans="1:2" x14ac:dyDescent="0.25">
      <c r="A936" s="9" t="s">
        <v>2928</v>
      </c>
      <c r="B936">
        <v>202</v>
      </c>
    </row>
    <row r="937" spans="1:2" x14ac:dyDescent="0.25">
      <c r="A937" s="9" t="s">
        <v>2929</v>
      </c>
      <c r="B937">
        <v>1024</v>
      </c>
    </row>
    <row r="938" spans="1:2" x14ac:dyDescent="0.25">
      <c r="A938" s="9" t="s">
        <v>2930</v>
      </c>
      <c r="B938">
        <v>168</v>
      </c>
    </row>
    <row r="939" spans="1:2" x14ac:dyDescent="0.25">
      <c r="A939" s="9" t="s">
        <v>2189</v>
      </c>
      <c r="B939">
        <v>401</v>
      </c>
    </row>
    <row r="940" spans="1:2" x14ac:dyDescent="0.25">
      <c r="A940" s="9" t="s">
        <v>111</v>
      </c>
      <c r="B940">
        <v>515</v>
      </c>
    </row>
    <row r="941" spans="1:2" x14ac:dyDescent="0.25">
      <c r="A941" s="9" t="s">
        <v>2931</v>
      </c>
      <c r="B941">
        <v>246</v>
      </c>
    </row>
    <row r="942" spans="1:2" x14ac:dyDescent="0.25">
      <c r="A942" s="9" t="s">
        <v>2162</v>
      </c>
      <c r="B942">
        <v>34</v>
      </c>
    </row>
    <row r="943" spans="1:2" x14ac:dyDescent="0.25">
      <c r="A943" s="9" t="s">
        <v>2932</v>
      </c>
      <c r="B943">
        <v>85</v>
      </c>
    </row>
    <row r="944" spans="1:2" x14ac:dyDescent="0.25">
      <c r="A944" s="9" t="s">
        <v>509</v>
      </c>
      <c r="B944">
        <v>554</v>
      </c>
    </row>
    <row r="945" spans="1:2" x14ac:dyDescent="0.25">
      <c r="A945" s="9" t="s">
        <v>2933</v>
      </c>
      <c r="B945">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7"/>
  <sheetViews>
    <sheetView workbookViewId="0">
      <selection activeCell="G28" sqref="G28"/>
    </sheetView>
  </sheetViews>
  <sheetFormatPr defaultRowHeight="15" x14ac:dyDescent="0.25"/>
  <cols>
    <col min="1" max="1" width="25.5703125" bestFit="1" customWidth="1"/>
    <col min="2" max="2" width="9.140625" hidden="1" customWidth="1"/>
    <col min="3" max="4" width="0" hidden="1" customWidth="1"/>
  </cols>
  <sheetData>
    <row r="1" spans="1:4" x14ac:dyDescent="0.25">
      <c r="A1" s="9" t="s">
        <v>2220</v>
      </c>
      <c r="B1" t="s">
        <v>130</v>
      </c>
      <c r="C1" s="9" t="s">
        <v>131</v>
      </c>
      <c r="D1" t="s">
        <v>20</v>
      </c>
    </row>
    <row r="2" spans="1:4" x14ac:dyDescent="0.25">
      <c r="A2" s="9" t="s">
        <v>1593</v>
      </c>
      <c r="B2" t="s">
        <v>1594</v>
      </c>
      <c r="C2" s="9" t="s">
        <v>1595</v>
      </c>
      <c r="D2" t="s">
        <v>20</v>
      </c>
    </row>
    <row r="3" spans="1:4" x14ac:dyDescent="0.25">
      <c r="A3" s="9" t="s">
        <v>339</v>
      </c>
      <c r="B3" t="s">
        <v>340</v>
      </c>
      <c r="C3" s="9" t="s">
        <v>341</v>
      </c>
      <c r="D3" t="s">
        <v>20</v>
      </c>
    </row>
    <row r="4" spans="1:4" x14ac:dyDescent="0.25">
      <c r="A4" s="9" t="s">
        <v>1950</v>
      </c>
      <c r="B4" t="s">
        <v>1951</v>
      </c>
      <c r="C4" s="9" t="s">
        <v>1952</v>
      </c>
      <c r="D4" t="s">
        <v>20</v>
      </c>
    </row>
    <row r="5" spans="1:4" x14ac:dyDescent="0.25">
      <c r="A5" s="9" t="s">
        <v>374</v>
      </c>
      <c r="B5" t="s">
        <v>375</v>
      </c>
      <c r="C5" s="9" t="s">
        <v>376</v>
      </c>
      <c r="D5" t="s">
        <v>20</v>
      </c>
    </row>
    <row r="6" spans="1:4" x14ac:dyDescent="0.25">
      <c r="A6" s="9" t="s">
        <v>2221</v>
      </c>
      <c r="B6" t="s">
        <v>32</v>
      </c>
      <c r="C6" s="9" t="s">
        <v>33</v>
      </c>
      <c r="D6" t="s">
        <v>20</v>
      </c>
    </row>
    <row r="7" spans="1:4" x14ac:dyDescent="0.25">
      <c r="A7" s="9" t="s">
        <v>780</v>
      </c>
      <c r="B7" t="s">
        <v>781</v>
      </c>
      <c r="C7" s="9" t="s">
        <v>782</v>
      </c>
      <c r="D7" t="s">
        <v>20</v>
      </c>
    </row>
    <row r="8" spans="1:4" x14ac:dyDescent="0.25">
      <c r="A8" s="9" t="s">
        <v>152</v>
      </c>
      <c r="B8" t="s">
        <v>153</v>
      </c>
      <c r="C8" s="9" t="s">
        <v>154</v>
      </c>
      <c r="D8" t="s">
        <v>20</v>
      </c>
    </row>
    <row r="9" spans="1:4" x14ac:dyDescent="0.25">
      <c r="A9" s="9" t="s">
        <v>355</v>
      </c>
      <c r="B9" t="s">
        <v>356</v>
      </c>
      <c r="C9" s="9" t="s">
        <v>357</v>
      </c>
      <c r="D9" t="s">
        <v>20</v>
      </c>
    </row>
    <row r="10" spans="1:4" x14ac:dyDescent="0.25">
      <c r="A10" s="9" t="s">
        <v>2177</v>
      </c>
      <c r="B10" t="s">
        <v>899</v>
      </c>
      <c r="C10" s="9" t="s">
        <v>900</v>
      </c>
      <c r="D10" t="s">
        <v>20</v>
      </c>
    </row>
    <row r="11" spans="1:4" x14ac:dyDescent="0.25">
      <c r="A11" s="9" t="s">
        <v>1774</v>
      </c>
      <c r="B11" t="s">
        <v>1775</v>
      </c>
      <c r="C11" s="9" t="s">
        <v>1776</v>
      </c>
      <c r="D11" t="s">
        <v>20</v>
      </c>
    </row>
    <row r="12" spans="1:4" x14ac:dyDescent="0.25">
      <c r="A12" s="9" t="s">
        <v>368</v>
      </c>
      <c r="B12" t="s">
        <v>369</v>
      </c>
      <c r="C12" s="9" t="s">
        <v>370</v>
      </c>
      <c r="D12" t="s">
        <v>20</v>
      </c>
    </row>
    <row r="13" spans="1:4" x14ac:dyDescent="0.25">
      <c r="A13" s="9" t="s">
        <v>942</v>
      </c>
      <c r="B13" t="s">
        <v>943</v>
      </c>
      <c r="C13" s="9" t="s">
        <v>944</v>
      </c>
      <c r="D13" t="s">
        <v>20</v>
      </c>
    </row>
    <row r="14" spans="1:4" x14ac:dyDescent="0.25">
      <c r="A14" s="9" t="s">
        <v>2164</v>
      </c>
      <c r="B14" t="s">
        <v>342</v>
      </c>
      <c r="C14" s="9" t="s">
        <v>343</v>
      </c>
      <c r="D14" t="s">
        <v>20</v>
      </c>
    </row>
    <row r="15" spans="1:4" x14ac:dyDescent="0.25">
      <c r="A15" s="9" t="s">
        <v>1038</v>
      </c>
      <c r="B15" t="s">
        <v>1039</v>
      </c>
      <c r="C15" s="9" t="s">
        <v>2282</v>
      </c>
      <c r="D15" t="s">
        <v>20</v>
      </c>
    </row>
    <row r="16" spans="1:4" x14ac:dyDescent="0.25">
      <c r="A16" s="9" t="s">
        <v>1662</v>
      </c>
      <c r="C16" s="9"/>
      <c r="D16" t="s">
        <v>20</v>
      </c>
    </row>
    <row r="17" spans="1:5" x14ac:dyDescent="0.25">
      <c r="A17" s="9" t="s">
        <v>863</v>
      </c>
      <c r="B17" t="s">
        <v>864</v>
      </c>
      <c r="C17" s="9" t="s">
        <v>865</v>
      </c>
      <c r="D17" t="s">
        <v>20</v>
      </c>
    </row>
    <row r="18" spans="1:5" x14ac:dyDescent="0.25">
      <c r="A18" s="9" t="s">
        <v>1663</v>
      </c>
      <c r="B18" t="s">
        <v>1664</v>
      </c>
      <c r="C18" s="9"/>
      <c r="D18" t="s">
        <v>20</v>
      </c>
    </row>
    <row r="19" spans="1:5" x14ac:dyDescent="0.25">
      <c r="A19" s="9" t="s">
        <v>2212</v>
      </c>
      <c r="B19" t="s">
        <v>2092</v>
      </c>
      <c r="C19" s="9" t="s">
        <v>2093</v>
      </c>
      <c r="D19" t="s">
        <v>20</v>
      </c>
    </row>
    <row r="20" spans="1:5" x14ac:dyDescent="0.25">
      <c r="A20" s="9" t="s">
        <v>427</v>
      </c>
      <c r="B20" t="s">
        <v>1964</v>
      </c>
      <c r="C20" s="9" t="s">
        <v>1965</v>
      </c>
      <c r="D20" t="s">
        <v>20</v>
      </c>
    </row>
    <row r="21" spans="1:5" x14ac:dyDescent="0.25">
      <c r="A21" s="9" t="s">
        <v>358</v>
      </c>
      <c r="B21" t="s">
        <v>359</v>
      </c>
      <c r="C21" s="9" t="s">
        <v>360</v>
      </c>
      <c r="D21" t="s">
        <v>20</v>
      </c>
    </row>
    <row r="22" spans="1:5" x14ac:dyDescent="0.25">
      <c r="A22" s="9" t="s">
        <v>1807</v>
      </c>
      <c r="B22" t="s">
        <v>1808</v>
      </c>
      <c r="C22" s="9" t="s">
        <v>1809</v>
      </c>
      <c r="D22" t="s">
        <v>20</v>
      </c>
    </row>
    <row r="23" spans="1:5" x14ac:dyDescent="0.25">
      <c r="A23" s="9" t="s">
        <v>103</v>
      </c>
      <c r="B23" t="s">
        <v>104</v>
      </c>
      <c r="C23" s="9" t="s">
        <v>105</v>
      </c>
      <c r="D23" t="s">
        <v>20</v>
      </c>
    </row>
    <row r="24" spans="1:5" x14ac:dyDescent="0.25">
      <c r="A24" s="9" t="s">
        <v>1152</v>
      </c>
      <c r="B24" t="s">
        <v>1153</v>
      </c>
      <c r="C24" s="9" t="s">
        <v>1154</v>
      </c>
      <c r="D24" t="s">
        <v>20</v>
      </c>
    </row>
    <row r="25" spans="1:5" x14ac:dyDescent="0.25">
      <c r="A25" s="9" t="s">
        <v>2610</v>
      </c>
      <c r="C25" s="9"/>
      <c r="E25" t="s">
        <v>2952</v>
      </c>
    </row>
    <row r="26" spans="1:5" x14ac:dyDescent="0.25">
      <c r="A26" s="9" t="s">
        <v>401</v>
      </c>
      <c r="B26" t="s">
        <v>402</v>
      </c>
      <c r="C26" s="9" t="s">
        <v>403</v>
      </c>
      <c r="D26" t="s">
        <v>20</v>
      </c>
    </row>
    <row r="27" spans="1:5" x14ac:dyDescent="0.25">
      <c r="A27" s="9" t="s">
        <v>566</v>
      </c>
      <c r="B27" t="s">
        <v>567</v>
      </c>
      <c r="C27" s="9" t="s">
        <v>568</v>
      </c>
      <c r="D27" t="s">
        <v>20</v>
      </c>
    </row>
    <row r="28" spans="1:5" x14ac:dyDescent="0.25">
      <c r="A28" s="9" t="s">
        <v>930</v>
      </c>
      <c r="B28" t="s">
        <v>931</v>
      </c>
      <c r="C28" s="9" t="s">
        <v>932</v>
      </c>
      <c r="D28" t="s">
        <v>20</v>
      </c>
    </row>
    <row r="29" spans="1:5" x14ac:dyDescent="0.25">
      <c r="A29" s="9" t="s">
        <v>1353</v>
      </c>
      <c r="B29" t="s">
        <v>1354</v>
      </c>
      <c r="C29" s="9" t="s">
        <v>1355</v>
      </c>
      <c r="D29" t="s">
        <v>20</v>
      </c>
    </row>
    <row r="30" spans="1:5" x14ac:dyDescent="0.25">
      <c r="A30" s="9" t="s">
        <v>551</v>
      </c>
      <c r="B30" t="s">
        <v>552</v>
      </c>
      <c r="C30" s="9" t="s">
        <v>553</v>
      </c>
      <c r="D30" t="s">
        <v>20</v>
      </c>
    </row>
    <row r="31" spans="1:5" x14ac:dyDescent="0.25">
      <c r="A31" s="9" t="s">
        <v>2236</v>
      </c>
      <c r="B31" t="s">
        <v>866</v>
      </c>
      <c r="C31" s="9" t="s">
        <v>867</v>
      </c>
      <c r="D31" t="s">
        <v>20</v>
      </c>
    </row>
    <row r="32" spans="1:5" x14ac:dyDescent="0.25">
      <c r="A32" s="9" t="s">
        <v>2232</v>
      </c>
      <c r="B32" t="s">
        <v>546</v>
      </c>
      <c r="C32" s="9" t="s">
        <v>547</v>
      </c>
      <c r="D32" t="s">
        <v>20</v>
      </c>
    </row>
    <row r="33" spans="1:5" x14ac:dyDescent="0.25">
      <c r="A33" s="9" t="s">
        <v>2716</v>
      </c>
      <c r="C33" s="9"/>
      <c r="E33" t="s">
        <v>2952</v>
      </c>
    </row>
    <row r="34" spans="1:5" x14ac:dyDescent="0.25">
      <c r="A34" s="9" t="s">
        <v>1346</v>
      </c>
      <c r="B34" t="s">
        <v>1347</v>
      </c>
      <c r="C34" s="9" t="s">
        <v>1348</v>
      </c>
      <c r="D34" t="s">
        <v>20</v>
      </c>
    </row>
    <row r="35" spans="1:5" x14ac:dyDescent="0.25">
      <c r="A35" s="9" t="s">
        <v>2195</v>
      </c>
      <c r="B35" t="s">
        <v>1447</v>
      </c>
      <c r="C35" s="9" t="s">
        <v>2285</v>
      </c>
      <c r="D35" t="s">
        <v>20</v>
      </c>
    </row>
    <row r="36" spans="1:5" x14ac:dyDescent="0.25">
      <c r="A36" s="9" t="s">
        <v>2199</v>
      </c>
      <c r="B36" t="s">
        <v>1568</v>
      </c>
      <c r="C36" s="9" t="s">
        <v>1556</v>
      </c>
      <c r="D36" t="s">
        <v>20</v>
      </c>
    </row>
    <row r="37" spans="1:5" x14ac:dyDescent="0.25">
      <c r="A37" s="9" t="s">
        <v>2768</v>
      </c>
      <c r="C37" s="9"/>
      <c r="E37" t="s">
        <v>2952</v>
      </c>
    </row>
    <row r="38" spans="1:5" x14ac:dyDescent="0.25">
      <c r="A38" s="9" t="s">
        <v>2170</v>
      </c>
      <c r="B38" t="s">
        <v>564</v>
      </c>
      <c r="C38" s="9" t="s">
        <v>565</v>
      </c>
      <c r="D38" t="s">
        <v>20</v>
      </c>
    </row>
    <row r="39" spans="1:5" x14ac:dyDescent="0.25">
      <c r="A39" s="9" t="s">
        <v>2249</v>
      </c>
      <c r="B39" t="s">
        <v>1496</v>
      </c>
      <c r="C39" s="9" t="s">
        <v>1497</v>
      </c>
      <c r="D39" t="s">
        <v>20</v>
      </c>
    </row>
    <row r="40" spans="1:5" x14ac:dyDescent="0.25">
      <c r="A40" s="9" t="s">
        <v>377</v>
      </c>
      <c r="B40" t="s">
        <v>378</v>
      </c>
      <c r="C40" s="9" t="s">
        <v>379</v>
      </c>
      <c r="D40" t="s">
        <v>20</v>
      </c>
    </row>
    <row r="41" spans="1:5" x14ac:dyDescent="0.25">
      <c r="A41" s="9" t="s">
        <v>166</v>
      </c>
      <c r="B41" t="s">
        <v>167</v>
      </c>
      <c r="C41" s="9" t="s">
        <v>2268</v>
      </c>
      <c r="D41" t="s">
        <v>20</v>
      </c>
    </row>
    <row r="42" spans="1:5" x14ac:dyDescent="0.25">
      <c r="A42" s="9" t="s">
        <v>1040</v>
      </c>
      <c r="B42" t="s">
        <v>1041</v>
      </c>
      <c r="C42" s="9" t="s">
        <v>1042</v>
      </c>
      <c r="D42" t="s">
        <v>20</v>
      </c>
    </row>
    <row r="43" spans="1:5" x14ac:dyDescent="0.25">
      <c r="A43" s="9" t="s">
        <v>371</v>
      </c>
      <c r="B43" t="s">
        <v>372</v>
      </c>
      <c r="C43" s="9" t="s">
        <v>373</v>
      </c>
      <c r="D43" t="s">
        <v>20</v>
      </c>
    </row>
    <row r="44" spans="1:5" x14ac:dyDescent="0.25">
      <c r="A44" s="9" t="s">
        <v>352</v>
      </c>
      <c r="B44" t="s">
        <v>353</v>
      </c>
      <c r="C44" s="9" t="s">
        <v>354</v>
      </c>
      <c r="D44" t="s">
        <v>20</v>
      </c>
    </row>
    <row r="45" spans="1:5" x14ac:dyDescent="0.25">
      <c r="A45" s="9" t="s">
        <v>2216</v>
      </c>
      <c r="B45" t="s">
        <v>721</v>
      </c>
      <c r="C45" s="9" t="s">
        <v>722</v>
      </c>
      <c r="D45" t="s">
        <v>20</v>
      </c>
    </row>
    <row r="46" spans="1:5" x14ac:dyDescent="0.25">
      <c r="A46" s="9" t="s">
        <v>385</v>
      </c>
      <c r="B46" t="s">
        <v>386</v>
      </c>
      <c r="C46" s="9" t="s">
        <v>2272</v>
      </c>
      <c r="D46" t="s">
        <v>20</v>
      </c>
    </row>
    <row r="47" spans="1:5" x14ac:dyDescent="0.25">
      <c r="A47" s="9" t="s">
        <v>2923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38"/>
  <sheetViews>
    <sheetView topLeftCell="W1" workbookViewId="0">
      <pane ySplit="1" topLeftCell="A95" activePane="bottomLeft" state="frozen"/>
      <selection pane="bottomLeft" activeCell="H2" sqref="H2"/>
    </sheetView>
  </sheetViews>
  <sheetFormatPr defaultRowHeight="15" x14ac:dyDescent="0.25"/>
  <cols>
    <col min="1" max="1" width="15.28515625" style="15" customWidth="1"/>
    <col min="2" max="2" width="15.28515625" style="62" customWidth="1"/>
    <col min="3" max="3" width="12.42578125" style="15" customWidth="1"/>
    <col min="4" max="4" width="24" style="16" bestFit="1" customWidth="1"/>
    <col min="5" max="5" width="10.140625" style="16" customWidth="1"/>
    <col min="6" max="8" width="9.140625" style="16"/>
    <col min="9" max="9" width="9.140625" style="94"/>
    <col min="10" max="11" width="9.140625" style="16"/>
    <col min="12" max="12" width="10.42578125" style="16" customWidth="1"/>
    <col min="13" max="13" width="30.85546875" style="16" customWidth="1"/>
    <col min="14" max="15" width="9.140625" style="16"/>
    <col min="16" max="16" width="10.85546875" style="16" customWidth="1"/>
    <col min="17" max="21" width="9.140625" style="16"/>
    <col min="22" max="22" width="13" style="16" customWidth="1"/>
    <col min="23" max="23" width="31.5703125" style="16" customWidth="1"/>
    <col min="24" max="26" width="9.140625" style="16"/>
    <col min="27" max="27" width="180.5703125" style="16" bestFit="1" customWidth="1"/>
    <col min="28" max="28" width="9.140625" style="16"/>
    <col min="29" max="29" width="13.28515625" style="16" customWidth="1"/>
    <col min="30" max="30" width="14.42578125" style="16" customWidth="1"/>
    <col min="31" max="31" width="9.140625" style="16"/>
    <col min="32" max="32" width="20.5703125" style="16" customWidth="1"/>
    <col min="33" max="33" width="11.28515625" style="17" customWidth="1"/>
    <col min="34" max="34" width="11.42578125" style="17" customWidth="1"/>
    <col min="35" max="35" width="12.5703125" style="17" customWidth="1"/>
    <col min="36" max="36" width="12.42578125" style="17" customWidth="1"/>
    <col min="37" max="37" width="9.140625" style="17"/>
    <col min="38" max="38" width="13" style="17" customWidth="1"/>
    <col min="39" max="46" width="9.140625" style="17"/>
    <col min="47" max="47" width="14.5703125" style="17" customWidth="1"/>
    <col min="48" max="48" width="16.42578125" style="17" customWidth="1"/>
    <col min="49" max="50" width="9.140625" style="17"/>
    <col min="51" max="51" width="11.28515625" style="17" customWidth="1"/>
    <col min="52" max="52" width="9.140625" style="17"/>
    <col min="53" max="53" width="14.42578125" style="17" customWidth="1"/>
    <col min="54" max="61" width="9.140625" style="17"/>
    <col min="62" max="62" width="16.140625" style="17" customWidth="1"/>
    <col min="63" max="63" width="20.28515625" style="17" customWidth="1"/>
    <col min="64" max="64" width="9.140625" style="17"/>
    <col min="65" max="65" width="12.85546875" style="18" customWidth="1"/>
    <col min="66" max="71" width="9.140625" style="18"/>
    <col min="72" max="74" width="9.140625" style="19"/>
    <col min="75" max="75" width="25.85546875" style="54" customWidth="1"/>
    <col min="76" max="76" width="199.42578125" style="57" customWidth="1"/>
    <col min="77" max="16384" width="9.140625" style="21"/>
  </cols>
  <sheetData>
    <row r="1" spans="1:76" s="51" customFormat="1" ht="165.75" thickBot="1" x14ac:dyDescent="0.3">
      <c r="A1" s="44" t="s">
        <v>2102</v>
      </c>
      <c r="B1" s="58" t="s">
        <v>2934</v>
      </c>
      <c r="C1" s="45" t="s">
        <v>5</v>
      </c>
      <c r="D1" s="46" t="s">
        <v>2104</v>
      </c>
      <c r="E1" s="46" t="s">
        <v>6</v>
      </c>
      <c r="F1" s="46" t="s">
        <v>2110</v>
      </c>
      <c r="G1" s="46" t="s">
        <v>4445</v>
      </c>
      <c r="H1" s="46" t="s">
        <v>4447</v>
      </c>
      <c r="I1" s="92" t="s">
        <v>4446</v>
      </c>
      <c r="J1" s="46" t="s">
        <v>2105</v>
      </c>
      <c r="K1" s="46" t="s">
        <v>2112</v>
      </c>
      <c r="L1" s="46" t="s">
        <v>2292</v>
      </c>
      <c r="M1" s="46" t="s">
        <v>8</v>
      </c>
      <c r="N1" s="46" t="s">
        <v>2107</v>
      </c>
      <c r="O1" s="46" t="s">
        <v>2108</v>
      </c>
      <c r="P1" s="46" t="s">
        <v>2117</v>
      </c>
      <c r="Q1" s="46" t="s">
        <v>2109</v>
      </c>
      <c r="R1" s="46" t="s">
        <v>9</v>
      </c>
      <c r="S1" s="46" t="s">
        <v>2111</v>
      </c>
      <c r="T1" s="46" t="s">
        <v>2105</v>
      </c>
      <c r="U1" s="46" t="s">
        <v>2112</v>
      </c>
      <c r="V1" s="46" t="s">
        <v>2113</v>
      </c>
      <c r="W1" s="46" t="s">
        <v>8</v>
      </c>
      <c r="X1" s="46" t="s">
        <v>2114</v>
      </c>
      <c r="Y1" s="46" t="s">
        <v>2115</v>
      </c>
      <c r="Z1" s="46" t="s">
        <v>2116</v>
      </c>
      <c r="AA1" s="46" t="s">
        <v>2118</v>
      </c>
      <c r="AB1" s="46" t="s">
        <v>2119</v>
      </c>
      <c r="AC1" s="46" t="s">
        <v>2120</v>
      </c>
      <c r="AD1" s="46" t="s">
        <v>2121</v>
      </c>
      <c r="AE1" s="46" t="s">
        <v>2122</v>
      </c>
      <c r="AF1" s="46" t="s">
        <v>10</v>
      </c>
      <c r="AG1" s="47" t="s">
        <v>2123</v>
      </c>
      <c r="AH1" s="47" t="s">
        <v>2124</v>
      </c>
      <c r="AI1" s="47" t="s">
        <v>2125</v>
      </c>
      <c r="AJ1" s="47" t="s">
        <v>11</v>
      </c>
      <c r="AK1" s="47" t="s">
        <v>2126</v>
      </c>
      <c r="AL1" s="47" t="s">
        <v>2127</v>
      </c>
      <c r="AM1" s="47" t="s">
        <v>2105</v>
      </c>
      <c r="AN1" s="47" t="s">
        <v>2112</v>
      </c>
      <c r="AO1" s="47" t="s">
        <v>8</v>
      </c>
      <c r="AP1" s="47" t="s">
        <v>2128</v>
      </c>
      <c r="AQ1" s="47" t="s">
        <v>2129</v>
      </c>
      <c r="AR1" s="47" t="s">
        <v>2293</v>
      </c>
      <c r="AS1" s="47" t="s">
        <v>2118</v>
      </c>
      <c r="AT1" s="47" t="s">
        <v>2131</v>
      </c>
      <c r="AU1" s="47" t="s">
        <v>2132</v>
      </c>
      <c r="AV1" s="47" t="s">
        <v>2133</v>
      </c>
      <c r="AW1" s="47" t="s">
        <v>2134</v>
      </c>
      <c r="AX1" s="47" t="s">
        <v>2135</v>
      </c>
      <c r="AY1" s="47" t="s">
        <v>12</v>
      </c>
      <c r="AZ1" s="47" t="s">
        <v>2136</v>
      </c>
      <c r="BA1" s="47" t="s">
        <v>2137</v>
      </c>
      <c r="BB1" s="47" t="s">
        <v>2138</v>
      </c>
      <c r="BC1" s="47" t="s">
        <v>2139</v>
      </c>
      <c r="BD1" s="47" t="s">
        <v>8</v>
      </c>
      <c r="BE1" s="47" t="s">
        <v>2140</v>
      </c>
      <c r="BF1" s="47" t="s">
        <v>2141</v>
      </c>
      <c r="BG1" s="47" t="s">
        <v>2142</v>
      </c>
      <c r="BH1" s="47" t="s">
        <v>2118</v>
      </c>
      <c r="BI1" s="47" t="s">
        <v>2143</v>
      </c>
      <c r="BJ1" s="47" t="s">
        <v>2144</v>
      </c>
      <c r="BK1" s="47" t="s">
        <v>2145</v>
      </c>
      <c r="BL1" s="47" t="s">
        <v>2134</v>
      </c>
      <c r="BM1" s="48" t="s">
        <v>2146</v>
      </c>
      <c r="BN1" s="48" t="s">
        <v>2147</v>
      </c>
      <c r="BO1" s="48" t="s">
        <v>2148</v>
      </c>
      <c r="BP1" s="48" t="s">
        <v>7</v>
      </c>
      <c r="BQ1" s="48" t="s">
        <v>2149</v>
      </c>
      <c r="BR1" s="48" t="s">
        <v>2150</v>
      </c>
      <c r="BS1" s="48" t="s">
        <v>13</v>
      </c>
      <c r="BT1" s="49" t="s">
        <v>2151</v>
      </c>
      <c r="BU1" s="49" t="s">
        <v>2152</v>
      </c>
      <c r="BV1" s="49" t="s">
        <v>14</v>
      </c>
      <c r="BW1" s="49" t="s">
        <v>2153</v>
      </c>
      <c r="BX1" s="50" t="s">
        <v>15</v>
      </c>
    </row>
    <row r="2" spans="1:76" x14ac:dyDescent="0.25">
      <c r="A2" s="14" t="s">
        <v>499</v>
      </c>
      <c r="B2" s="60">
        <f>VLOOKUP(A2,Pop!A3:B947,2,FALSE)</f>
        <v>638</v>
      </c>
      <c r="C2" s="15" t="s">
        <v>17</v>
      </c>
      <c r="D2" s="16">
        <v>273</v>
      </c>
      <c r="E2" s="16" t="s">
        <v>17</v>
      </c>
      <c r="F2" s="16">
        <v>9.5</v>
      </c>
      <c r="G2" s="38">
        <f>VLOOKUP(A2,'2016 Results'!C6:I317,6,FALSE)</f>
        <v>9.5</v>
      </c>
      <c r="H2" s="38"/>
      <c r="I2" s="93">
        <f t="shared" ref="I2:I47" si="0">((F2-G2)/G2)</f>
        <v>0</v>
      </c>
      <c r="J2" s="16" t="s">
        <v>21</v>
      </c>
      <c r="L2" s="24">
        <v>1999</v>
      </c>
      <c r="M2" s="16">
        <v>5.5</v>
      </c>
      <c r="N2" s="16">
        <v>31.5</v>
      </c>
      <c r="O2" s="16">
        <v>59</v>
      </c>
      <c r="Q2" s="16">
        <v>10</v>
      </c>
      <c r="R2" s="16" t="s">
        <v>17</v>
      </c>
      <c r="S2" s="16">
        <v>9.5</v>
      </c>
      <c r="T2" s="16" t="s">
        <v>21</v>
      </c>
      <c r="V2" s="24">
        <v>1999</v>
      </c>
      <c r="W2" s="16">
        <v>5.5</v>
      </c>
      <c r="X2" s="16">
        <v>141.5</v>
      </c>
      <c r="Y2" s="16" t="s">
        <v>115</v>
      </c>
      <c r="AA2" s="16" t="s">
        <v>19</v>
      </c>
      <c r="AF2" s="16" t="s">
        <v>502</v>
      </c>
      <c r="AG2" s="17">
        <v>263</v>
      </c>
      <c r="AH2" s="17">
        <v>14</v>
      </c>
      <c r="AI2" s="17">
        <v>19.079999999999998</v>
      </c>
      <c r="AJ2" s="17" t="s">
        <v>20</v>
      </c>
      <c r="AQ2" s="17" t="s">
        <v>503</v>
      </c>
      <c r="AS2" s="17" t="s">
        <v>19</v>
      </c>
      <c r="AX2" s="17">
        <v>19.079999999999998</v>
      </c>
      <c r="AY2" s="17" t="s">
        <v>17</v>
      </c>
      <c r="AZ2" s="17" t="s">
        <v>504</v>
      </c>
      <c r="BA2" s="25">
        <v>1999</v>
      </c>
      <c r="BB2" s="17" t="s">
        <v>21</v>
      </c>
      <c r="BD2" s="17">
        <v>4.24</v>
      </c>
      <c r="BE2" s="17">
        <v>20.85</v>
      </c>
      <c r="BF2" s="17">
        <v>9.5</v>
      </c>
      <c r="BH2" s="17" t="s">
        <v>19</v>
      </c>
      <c r="BM2" s="18" t="s">
        <v>20</v>
      </c>
      <c r="BT2" s="19" t="s">
        <v>20</v>
      </c>
      <c r="BV2" s="19" t="s">
        <v>20</v>
      </c>
    </row>
    <row r="3" spans="1:76" x14ac:dyDescent="0.25">
      <c r="A3" s="14" t="s">
        <v>1703</v>
      </c>
      <c r="B3" s="60">
        <f>VLOOKUP(A3,Pop!A8:B952,2,FALSE)</f>
        <v>1029</v>
      </c>
      <c r="C3" s="15" t="s">
        <v>17</v>
      </c>
      <c r="D3" s="16">
        <v>500</v>
      </c>
      <c r="E3" s="16" t="s">
        <v>17</v>
      </c>
      <c r="F3" s="16">
        <v>6.74</v>
      </c>
      <c r="G3" s="38">
        <f>VLOOKUP(A3,'2016 Results'!C11:I322,6,FALSE)</f>
        <v>6.6</v>
      </c>
      <c r="H3" s="38"/>
      <c r="I3" s="93">
        <f t="shared" si="0"/>
        <v>2.12121212121213E-2</v>
      </c>
      <c r="J3" s="16" t="s">
        <v>21</v>
      </c>
      <c r="L3" s="16">
        <v>1496</v>
      </c>
      <c r="M3" s="16" t="s">
        <v>1706</v>
      </c>
      <c r="N3" s="16">
        <v>16.14</v>
      </c>
      <c r="O3" s="16">
        <v>24.69</v>
      </c>
      <c r="Q3" s="16">
        <v>50</v>
      </c>
      <c r="R3" s="16" t="s">
        <v>17</v>
      </c>
      <c r="S3" s="16">
        <v>6.74</v>
      </c>
      <c r="T3" s="16" t="s">
        <v>21</v>
      </c>
      <c r="V3" s="16">
        <v>1496</v>
      </c>
      <c r="W3" s="16" t="s">
        <v>1707</v>
      </c>
      <c r="X3" s="16">
        <v>45.24</v>
      </c>
      <c r="Y3" s="16">
        <v>151.21</v>
      </c>
      <c r="AA3" s="16" t="s">
        <v>19</v>
      </c>
      <c r="AG3" s="17">
        <v>450</v>
      </c>
      <c r="AH3" s="17">
        <v>50</v>
      </c>
      <c r="AI3" s="17">
        <v>16.41</v>
      </c>
      <c r="AJ3" s="17" t="s">
        <v>17</v>
      </c>
      <c r="AK3" s="17">
        <v>6.74</v>
      </c>
      <c r="AL3" s="17">
        <v>1496</v>
      </c>
      <c r="AO3" s="17" t="s">
        <v>1708</v>
      </c>
      <c r="AR3" s="17" t="s">
        <v>1709</v>
      </c>
      <c r="AS3" s="17" t="s">
        <v>147</v>
      </c>
      <c r="AV3" s="25">
        <v>2500000</v>
      </c>
      <c r="AX3" s="17">
        <v>16.41</v>
      </c>
      <c r="AY3" s="17" t="s">
        <v>17</v>
      </c>
      <c r="AZ3" s="17">
        <v>16.41</v>
      </c>
      <c r="BA3" s="17">
        <v>1496</v>
      </c>
      <c r="BB3" s="17" t="s">
        <v>21</v>
      </c>
      <c r="BD3" s="17" t="s">
        <v>1710</v>
      </c>
      <c r="BG3" s="17" t="s">
        <v>287</v>
      </c>
      <c r="BH3" s="17" t="s">
        <v>147</v>
      </c>
      <c r="BK3" s="25">
        <v>2500000</v>
      </c>
      <c r="BM3" s="18" t="s">
        <v>17</v>
      </c>
      <c r="BN3" s="18">
        <v>2</v>
      </c>
      <c r="BO3" s="18">
        <v>2</v>
      </c>
      <c r="BP3" s="18" t="s">
        <v>21</v>
      </c>
      <c r="BS3" s="18" t="s">
        <v>62</v>
      </c>
      <c r="BT3" s="19" t="s">
        <v>20</v>
      </c>
      <c r="BV3" s="19" t="s">
        <v>17</v>
      </c>
      <c r="BW3" s="54">
        <v>5</v>
      </c>
    </row>
    <row r="4" spans="1:76" x14ac:dyDescent="0.25">
      <c r="A4" s="14" t="s">
        <v>2183</v>
      </c>
      <c r="B4" s="60">
        <f>VLOOKUP(A4,Pop!A9:B953,2,FALSE)</f>
        <v>1216</v>
      </c>
      <c r="C4" s="15" t="s">
        <v>17</v>
      </c>
      <c r="D4" s="16">
        <v>461</v>
      </c>
      <c r="E4" s="16" t="s">
        <v>17</v>
      </c>
      <c r="F4" s="16">
        <v>13.5</v>
      </c>
      <c r="G4" s="38">
        <f>VLOOKUP(A4,'2016 Results'!C12:I323,6,FALSE)</f>
        <v>13.5</v>
      </c>
      <c r="H4" s="38"/>
      <c r="I4" s="93">
        <f t="shared" si="0"/>
        <v>0</v>
      </c>
      <c r="J4" s="16" t="s">
        <v>21</v>
      </c>
      <c r="L4" s="16">
        <v>0</v>
      </c>
      <c r="M4" s="16" t="s">
        <v>1067</v>
      </c>
      <c r="N4" s="16">
        <v>45.4</v>
      </c>
      <c r="O4" s="16">
        <v>77.3</v>
      </c>
      <c r="Q4" s="16">
        <v>86</v>
      </c>
      <c r="R4" s="16" t="s">
        <v>17</v>
      </c>
      <c r="S4" s="16">
        <v>13.5</v>
      </c>
      <c r="T4" s="16" t="s">
        <v>21</v>
      </c>
      <c r="V4" s="16">
        <v>0</v>
      </c>
      <c r="W4" s="16" t="s">
        <v>1067</v>
      </c>
      <c r="X4" s="16">
        <v>173</v>
      </c>
      <c r="Y4" s="26">
        <v>1289.5</v>
      </c>
      <c r="AA4" s="16" t="s">
        <v>19</v>
      </c>
      <c r="AG4" s="17">
        <v>440</v>
      </c>
      <c r="AH4" s="17">
        <v>72</v>
      </c>
      <c r="AI4" s="17">
        <v>34</v>
      </c>
      <c r="AJ4" s="17" t="s">
        <v>17</v>
      </c>
      <c r="AK4" s="17">
        <v>13</v>
      </c>
      <c r="AL4" s="17">
        <v>0</v>
      </c>
      <c r="AM4" s="17" t="s">
        <v>21</v>
      </c>
      <c r="AO4" s="17" t="s">
        <v>1068</v>
      </c>
      <c r="AR4" s="17" t="s">
        <v>1069</v>
      </c>
      <c r="AS4" s="17" t="s">
        <v>19</v>
      </c>
      <c r="AX4" s="17">
        <v>42</v>
      </c>
      <c r="AY4" s="17" t="s">
        <v>17</v>
      </c>
      <c r="AZ4" s="17">
        <v>13</v>
      </c>
      <c r="BA4" s="17">
        <v>0</v>
      </c>
      <c r="BB4" s="17" t="s">
        <v>21</v>
      </c>
      <c r="BD4" s="17" t="s">
        <v>1068</v>
      </c>
      <c r="BG4" s="17" t="s">
        <v>1070</v>
      </c>
      <c r="BH4" s="17" t="s">
        <v>147</v>
      </c>
      <c r="BK4" s="25">
        <v>1100000</v>
      </c>
      <c r="BM4" s="18" t="s">
        <v>17</v>
      </c>
      <c r="BN4" s="18" t="s">
        <v>1071</v>
      </c>
      <c r="BO4" s="18" t="s">
        <v>1072</v>
      </c>
      <c r="BP4" s="18" t="s">
        <v>23</v>
      </c>
      <c r="BQ4" s="18" t="s">
        <v>1073</v>
      </c>
      <c r="BS4" s="18" t="s">
        <v>1074</v>
      </c>
      <c r="BT4" s="19" t="s">
        <v>17</v>
      </c>
      <c r="BU4" s="19" t="s">
        <v>1075</v>
      </c>
      <c r="BV4" s="19" t="s">
        <v>20</v>
      </c>
    </row>
    <row r="5" spans="1:76" x14ac:dyDescent="0.25">
      <c r="A5" s="14" t="s">
        <v>690</v>
      </c>
      <c r="B5" s="60">
        <f>VLOOKUP(A5,Pop!A10:B954,2,FALSE)</f>
        <v>14541</v>
      </c>
      <c r="C5" s="15" t="s">
        <v>17</v>
      </c>
      <c r="D5" s="16">
        <v>7137</v>
      </c>
      <c r="E5" s="16" t="s">
        <v>17</v>
      </c>
      <c r="F5" s="16">
        <v>11.01</v>
      </c>
      <c r="G5" s="38">
        <f>VLOOKUP(A5,'2016 Results'!C13:I324,6,FALSE)</f>
        <v>11.01</v>
      </c>
      <c r="H5" s="38"/>
      <c r="I5" s="93">
        <f t="shared" si="0"/>
        <v>0</v>
      </c>
      <c r="J5" s="16" t="s">
        <v>21</v>
      </c>
      <c r="L5" s="16">
        <v>1000</v>
      </c>
      <c r="M5" s="16">
        <v>6.01</v>
      </c>
      <c r="N5" s="16">
        <v>35.049999999999997</v>
      </c>
      <c r="O5" s="16">
        <v>65.099999999999994</v>
      </c>
      <c r="Q5" s="16">
        <v>512</v>
      </c>
      <c r="R5" s="16" t="s">
        <v>17</v>
      </c>
      <c r="S5" s="16">
        <v>21.01</v>
      </c>
      <c r="T5" s="16" t="s">
        <v>21</v>
      </c>
      <c r="V5" s="16">
        <v>1000</v>
      </c>
      <c r="W5" s="16">
        <v>6.01</v>
      </c>
      <c r="X5" s="16">
        <v>165.25</v>
      </c>
      <c r="Y5" s="16">
        <v>1217</v>
      </c>
      <c r="AA5" s="16" t="s">
        <v>19</v>
      </c>
      <c r="AF5" s="16" t="s">
        <v>95</v>
      </c>
      <c r="AG5" s="17">
        <v>5669</v>
      </c>
      <c r="AH5" s="17">
        <v>421</v>
      </c>
      <c r="AJ5" s="17" t="s">
        <v>17</v>
      </c>
      <c r="AK5" s="17">
        <v>12.62</v>
      </c>
      <c r="AL5" s="17">
        <v>1000</v>
      </c>
      <c r="AM5" s="17" t="s">
        <v>21</v>
      </c>
      <c r="AO5" s="17">
        <v>7.62</v>
      </c>
      <c r="AQ5" s="17">
        <v>7.62</v>
      </c>
      <c r="AS5" s="17" t="s">
        <v>42</v>
      </c>
      <c r="AW5" s="17" t="s">
        <v>693</v>
      </c>
      <c r="AY5" s="17" t="s">
        <v>17</v>
      </c>
      <c r="AZ5" s="17">
        <v>12.62</v>
      </c>
      <c r="BA5" s="17">
        <v>1000</v>
      </c>
      <c r="BB5" s="17" t="s">
        <v>21</v>
      </c>
      <c r="BD5" s="17">
        <v>7.62</v>
      </c>
      <c r="BF5" s="17">
        <v>7.62</v>
      </c>
      <c r="BH5" s="17" t="s">
        <v>42</v>
      </c>
      <c r="BL5" s="17" t="s">
        <v>694</v>
      </c>
      <c r="BM5" s="18" t="s">
        <v>17</v>
      </c>
      <c r="BN5" s="18">
        <v>5</v>
      </c>
      <c r="BO5" s="18">
        <v>5</v>
      </c>
      <c r="BP5" s="18" t="s">
        <v>23</v>
      </c>
      <c r="BQ5" s="18" t="s">
        <v>695</v>
      </c>
      <c r="BS5" s="18" t="s">
        <v>696</v>
      </c>
      <c r="BT5" s="19" t="s">
        <v>20</v>
      </c>
      <c r="BV5" s="19" t="s">
        <v>17</v>
      </c>
      <c r="BW5" s="54">
        <v>2.85</v>
      </c>
    </row>
    <row r="6" spans="1:76" x14ac:dyDescent="0.25">
      <c r="A6" s="14" t="s">
        <v>1645</v>
      </c>
      <c r="B6" s="60">
        <f>VLOOKUP(A6,Pop!A11:B955,2,FALSE)</f>
        <v>565</v>
      </c>
      <c r="C6" s="15" t="s">
        <v>17</v>
      </c>
      <c r="D6" s="16">
        <v>275</v>
      </c>
      <c r="E6" s="16" t="s">
        <v>17</v>
      </c>
      <c r="F6" s="16">
        <v>15.5</v>
      </c>
      <c r="G6" s="38">
        <f>VLOOKUP(A6,'2016 Results'!C14:I325,6,FALSE)</f>
        <v>13</v>
      </c>
      <c r="H6" s="38"/>
      <c r="I6" s="93">
        <f t="shared" si="0"/>
        <v>0.19230769230769232</v>
      </c>
      <c r="J6" s="16" t="s">
        <v>21</v>
      </c>
      <c r="L6" s="16">
        <v>1000</v>
      </c>
      <c r="M6" s="16">
        <v>5.7200000000000003E-3</v>
      </c>
      <c r="N6" s="16">
        <v>38.299999999999997</v>
      </c>
      <c r="O6" s="16">
        <v>66.98</v>
      </c>
      <c r="Q6" s="16">
        <v>30</v>
      </c>
      <c r="R6" s="16" t="s">
        <v>17</v>
      </c>
      <c r="S6" s="16">
        <v>15.5</v>
      </c>
      <c r="T6" s="16" t="s">
        <v>21</v>
      </c>
      <c r="V6" s="16">
        <v>1000</v>
      </c>
      <c r="W6" s="16">
        <v>5.7200000000000003E-3</v>
      </c>
      <c r="X6" s="16">
        <v>152.78</v>
      </c>
      <c r="Y6" s="16">
        <v>1153.78</v>
      </c>
      <c r="AA6" s="16" t="s">
        <v>19</v>
      </c>
      <c r="AG6" s="17">
        <v>264</v>
      </c>
      <c r="AH6" s="17">
        <v>28</v>
      </c>
      <c r="AJ6" s="17" t="s">
        <v>20</v>
      </c>
      <c r="AP6" s="17">
        <v>65</v>
      </c>
      <c r="AS6" s="17" t="s">
        <v>19</v>
      </c>
      <c r="AY6" s="17" t="s">
        <v>20</v>
      </c>
      <c r="BE6" s="17">
        <v>65</v>
      </c>
      <c r="BH6" s="17" t="s">
        <v>19</v>
      </c>
      <c r="BM6" s="18" t="s">
        <v>20</v>
      </c>
      <c r="BT6" s="19" t="s">
        <v>20</v>
      </c>
      <c r="BV6" s="19" t="s">
        <v>20</v>
      </c>
    </row>
    <row r="7" spans="1:76" s="20" customFormat="1" x14ac:dyDescent="0.25">
      <c r="A7" s="96" t="s">
        <v>2247</v>
      </c>
      <c r="B7" s="97">
        <f>VLOOKUP(A7,Pop!A13:B957,2,FALSE)</f>
        <v>311</v>
      </c>
      <c r="C7" s="20" t="s">
        <v>17</v>
      </c>
      <c r="D7" s="20">
        <v>130</v>
      </c>
      <c r="E7" s="20" t="s">
        <v>17</v>
      </c>
      <c r="F7" s="20">
        <v>14.5</v>
      </c>
      <c r="G7" s="42">
        <v>16.5</v>
      </c>
      <c r="H7" s="42"/>
      <c r="I7" s="98">
        <f t="shared" si="0"/>
        <v>-0.12121212121212122</v>
      </c>
      <c r="J7" s="20" t="s">
        <v>21</v>
      </c>
      <c r="L7" s="20">
        <v>0</v>
      </c>
      <c r="M7" s="20" t="s">
        <v>1469</v>
      </c>
      <c r="N7" s="20">
        <v>45.55</v>
      </c>
      <c r="O7" s="20">
        <v>76.599999999999994</v>
      </c>
      <c r="Q7" s="20">
        <v>9</v>
      </c>
      <c r="R7" s="20" t="s">
        <v>17</v>
      </c>
      <c r="S7" s="20">
        <v>14.5</v>
      </c>
      <c r="T7" s="20" t="s">
        <v>21</v>
      </c>
      <c r="V7" s="20">
        <v>0</v>
      </c>
      <c r="W7" s="20">
        <v>6.21</v>
      </c>
      <c r="X7" s="20" t="s">
        <v>95</v>
      </c>
      <c r="Y7" s="20" t="s">
        <v>95</v>
      </c>
      <c r="Z7" s="20" t="s">
        <v>1470</v>
      </c>
      <c r="AA7" s="20" t="s">
        <v>175</v>
      </c>
      <c r="AE7" s="20" t="s">
        <v>1471</v>
      </c>
      <c r="AG7" s="20">
        <v>121</v>
      </c>
      <c r="AH7" s="20">
        <v>9</v>
      </c>
      <c r="AI7" s="20">
        <v>29.3</v>
      </c>
      <c r="AJ7" s="20" t="s">
        <v>17</v>
      </c>
      <c r="AK7" s="20">
        <v>19.5</v>
      </c>
      <c r="AL7" s="20">
        <v>0</v>
      </c>
      <c r="AM7" s="20" t="s">
        <v>21</v>
      </c>
      <c r="AO7" s="20">
        <v>4.9000000000000004</v>
      </c>
      <c r="AQ7" s="20">
        <v>4.9000000000000004</v>
      </c>
      <c r="AS7" s="20" t="s">
        <v>175</v>
      </c>
      <c r="AW7" s="20" t="s">
        <v>1472</v>
      </c>
      <c r="AX7" s="20">
        <v>29.3</v>
      </c>
      <c r="AY7" s="20" t="s">
        <v>17</v>
      </c>
      <c r="AZ7" s="20">
        <v>19.5</v>
      </c>
      <c r="BA7" s="20">
        <v>0</v>
      </c>
      <c r="BB7" s="20" t="s">
        <v>21</v>
      </c>
      <c r="BF7" s="20">
        <v>4.9000000000000004</v>
      </c>
      <c r="BH7" s="20" t="s">
        <v>175</v>
      </c>
      <c r="BL7" s="20" t="s">
        <v>1473</v>
      </c>
      <c r="BM7" s="20" t="s">
        <v>20</v>
      </c>
      <c r="BT7" s="20" t="s">
        <v>20</v>
      </c>
      <c r="BV7" s="20" t="s">
        <v>20</v>
      </c>
      <c r="BW7" s="29"/>
      <c r="BX7" s="57"/>
    </row>
    <row r="8" spans="1:76" x14ac:dyDescent="0.25">
      <c r="A8" s="14" t="s">
        <v>603</v>
      </c>
      <c r="B8" s="60">
        <f>VLOOKUP(A8,Pop!A16:B960,2,FALSE)</f>
        <v>1506</v>
      </c>
      <c r="C8" s="15" t="s">
        <v>17</v>
      </c>
      <c r="D8" s="16">
        <v>683</v>
      </c>
      <c r="E8" s="16" t="s">
        <v>17</v>
      </c>
      <c r="F8" s="16">
        <v>21.83</v>
      </c>
      <c r="G8" s="38">
        <f>VLOOKUP(A8,'2016 Results'!C19:I330,6,FALSE)</f>
        <v>19.98</v>
      </c>
      <c r="H8" s="38"/>
      <c r="I8" s="93">
        <f t="shared" si="0"/>
        <v>9.259259259259249E-2</v>
      </c>
      <c r="J8" s="16" t="s">
        <v>21</v>
      </c>
      <c r="L8" s="16">
        <v>1000</v>
      </c>
      <c r="M8" s="16" t="s">
        <v>606</v>
      </c>
      <c r="N8" s="16">
        <v>42.03</v>
      </c>
      <c r="O8" s="16">
        <v>65.73</v>
      </c>
      <c r="P8" s="16" t="s">
        <v>607</v>
      </c>
      <c r="Q8" s="16">
        <v>101</v>
      </c>
      <c r="R8" s="16" t="s">
        <v>17</v>
      </c>
      <c r="S8" s="16">
        <v>21.83</v>
      </c>
      <c r="T8" s="16" t="s">
        <v>21</v>
      </c>
      <c r="V8" s="24">
        <v>1000</v>
      </c>
      <c r="W8" s="16">
        <v>5.05</v>
      </c>
      <c r="Z8" s="16" t="s">
        <v>608</v>
      </c>
      <c r="AA8" s="16" t="s">
        <v>22</v>
      </c>
      <c r="AB8" s="16" t="s">
        <v>609</v>
      </c>
      <c r="AC8" s="16" t="s">
        <v>610</v>
      </c>
      <c r="AF8" s="16" t="s">
        <v>75</v>
      </c>
      <c r="AG8" s="17">
        <v>665</v>
      </c>
      <c r="AH8" s="17">
        <v>95</v>
      </c>
      <c r="AI8" s="17">
        <v>35.729999999999997</v>
      </c>
      <c r="AJ8" s="17" t="s">
        <v>17</v>
      </c>
      <c r="AK8" s="17">
        <v>18.559999999999999</v>
      </c>
      <c r="AL8" s="17">
        <v>1000</v>
      </c>
      <c r="AM8" s="17" t="s">
        <v>21</v>
      </c>
      <c r="AO8" s="17">
        <v>4.29</v>
      </c>
      <c r="AP8" s="17">
        <v>85</v>
      </c>
      <c r="AS8" s="17" t="s">
        <v>22</v>
      </c>
      <c r="AT8" s="17" t="s">
        <v>609</v>
      </c>
      <c r="AU8" s="17" t="s">
        <v>611</v>
      </c>
      <c r="AX8" s="17">
        <v>35.729999999999997</v>
      </c>
      <c r="AY8" s="17" t="s">
        <v>17</v>
      </c>
      <c r="AZ8" s="17">
        <v>18.559999999999999</v>
      </c>
      <c r="BA8" s="17">
        <v>1000</v>
      </c>
      <c r="BB8" s="17" t="s">
        <v>21</v>
      </c>
      <c r="BD8" s="17">
        <v>4.29</v>
      </c>
      <c r="BE8" s="17">
        <v>85</v>
      </c>
      <c r="BH8" s="17" t="s">
        <v>22</v>
      </c>
      <c r="BI8" s="17" t="s">
        <v>609</v>
      </c>
      <c r="BJ8" s="17" t="s">
        <v>611</v>
      </c>
      <c r="BM8" s="18" t="s">
        <v>17</v>
      </c>
      <c r="BN8" s="18">
        <v>803</v>
      </c>
      <c r="BO8" s="18">
        <v>129</v>
      </c>
      <c r="BP8" s="18" t="s">
        <v>38</v>
      </c>
      <c r="BS8" s="18" t="s">
        <v>612</v>
      </c>
      <c r="BT8" s="19" t="s">
        <v>20</v>
      </c>
      <c r="BV8" s="19" t="s">
        <v>20</v>
      </c>
    </row>
    <row r="9" spans="1:76" x14ac:dyDescent="0.25">
      <c r="A9" s="14" t="s">
        <v>91</v>
      </c>
      <c r="B9" s="60">
        <f>VLOOKUP(A9,Pop!A17:B961,2,FALSE)</f>
        <v>109</v>
      </c>
      <c r="C9" s="15" t="s">
        <v>17</v>
      </c>
      <c r="D9" s="16">
        <v>62</v>
      </c>
      <c r="E9" s="16" t="s">
        <v>17</v>
      </c>
      <c r="F9" s="16">
        <v>21</v>
      </c>
      <c r="G9" s="38">
        <f>VLOOKUP(A9,'2016 Results'!C20:I331,6,FALSE)</f>
        <v>21</v>
      </c>
      <c r="H9" s="38"/>
      <c r="I9" s="93">
        <f t="shared" si="0"/>
        <v>0</v>
      </c>
      <c r="J9" s="16" t="s">
        <v>21</v>
      </c>
      <c r="L9" s="16">
        <v>1700</v>
      </c>
      <c r="M9" s="16">
        <v>1.88</v>
      </c>
      <c r="N9" s="16">
        <v>27.2</v>
      </c>
      <c r="O9" s="16">
        <v>36.6</v>
      </c>
      <c r="Q9" s="16">
        <v>6</v>
      </c>
      <c r="R9" s="16" t="s">
        <v>17</v>
      </c>
      <c r="S9" s="16">
        <v>21</v>
      </c>
      <c r="T9" s="16" t="s">
        <v>21</v>
      </c>
      <c r="V9" s="16">
        <v>1700</v>
      </c>
      <c r="W9" s="16">
        <v>1.88</v>
      </c>
      <c r="X9" s="16">
        <v>64.8</v>
      </c>
      <c r="Y9" s="16" t="s">
        <v>75</v>
      </c>
      <c r="AA9" s="16" t="s">
        <v>42</v>
      </c>
      <c r="AE9" s="16" t="s">
        <v>94</v>
      </c>
      <c r="AF9" s="16" t="s">
        <v>95</v>
      </c>
      <c r="AG9" s="17">
        <v>61</v>
      </c>
      <c r="AH9" s="17">
        <v>5</v>
      </c>
      <c r="AI9" s="17">
        <v>14.2</v>
      </c>
      <c r="AJ9" s="17" t="s">
        <v>17</v>
      </c>
      <c r="AK9" s="17">
        <v>14.2</v>
      </c>
      <c r="AL9" s="17">
        <v>3295</v>
      </c>
      <c r="AM9" s="17" t="s">
        <v>21</v>
      </c>
      <c r="AO9" s="17">
        <v>4.3099999999999996</v>
      </c>
      <c r="AX9" s="17">
        <v>14.2</v>
      </c>
      <c r="AY9" s="17" t="s">
        <v>17</v>
      </c>
      <c r="AZ9" s="17">
        <v>14.2</v>
      </c>
      <c r="BA9" s="17">
        <v>3295</v>
      </c>
      <c r="BB9" s="17" t="s">
        <v>21</v>
      </c>
      <c r="BD9" s="17">
        <v>4.3099999999999996</v>
      </c>
      <c r="BM9" s="18" t="s">
        <v>20</v>
      </c>
      <c r="BT9" s="19" t="s">
        <v>20</v>
      </c>
      <c r="BV9" s="19" t="s">
        <v>20</v>
      </c>
      <c r="BX9" s="57" t="s">
        <v>2947</v>
      </c>
    </row>
    <row r="10" spans="1:76" x14ac:dyDescent="0.25">
      <c r="A10" s="14" t="s">
        <v>123</v>
      </c>
      <c r="B10" s="60">
        <f>VLOOKUP(A10,Pop!A19:B963,2,FALSE)</f>
        <v>1440</v>
      </c>
      <c r="C10" s="15" t="s">
        <v>17</v>
      </c>
      <c r="D10" s="16">
        <v>610</v>
      </c>
      <c r="E10" s="16" t="s">
        <v>17</v>
      </c>
      <c r="F10" s="16">
        <v>43.5</v>
      </c>
      <c r="G10" s="38">
        <f>VLOOKUP(A10,'2016 Results'!C22:I333,6,FALSE)</f>
        <v>36</v>
      </c>
      <c r="H10" s="38"/>
      <c r="I10" s="93">
        <f t="shared" si="0"/>
        <v>0.20833333333333334</v>
      </c>
      <c r="J10" s="16" t="s">
        <v>21</v>
      </c>
      <c r="L10" s="16">
        <v>2000</v>
      </c>
      <c r="M10" s="16" t="s">
        <v>126</v>
      </c>
      <c r="N10" s="16">
        <v>66</v>
      </c>
      <c r="O10" s="16">
        <v>103.5</v>
      </c>
      <c r="Q10" s="16">
        <v>102</v>
      </c>
      <c r="R10" s="16" t="s">
        <v>17</v>
      </c>
      <c r="S10" s="16">
        <v>43.5</v>
      </c>
      <c r="T10" s="16" t="s">
        <v>21</v>
      </c>
      <c r="V10" s="16">
        <v>2000</v>
      </c>
      <c r="W10" s="16" t="s">
        <v>126</v>
      </c>
      <c r="X10" s="16">
        <v>216</v>
      </c>
      <c r="AA10" s="16" t="s">
        <v>18</v>
      </c>
      <c r="AE10" s="16" t="s">
        <v>127</v>
      </c>
      <c r="AG10" s="17">
        <v>590</v>
      </c>
      <c r="AH10" s="17">
        <v>92</v>
      </c>
      <c r="AJ10" s="17" t="s">
        <v>17</v>
      </c>
      <c r="AK10" s="17">
        <v>40.450000000000003</v>
      </c>
      <c r="AL10" s="17">
        <v>2000</v>
      </c>
      <c r="AM10" s="17" t="s">
        <v>21</v>
      </c>
      <c r="AO10" s="17" t="s">
        <v>128</v>
      </c>
      <c r="AR10" s="17" t="s">
        <v>129</v>
      </c>
      <c r="AS10" s="17" t="s">
        <v>22</v>
      </c>
      <c r="AY10" s="17" t="s">
        <v>17</v>
      </c>
      <c r="AZ10" s="17">
        <v>30.45</v>
      </c>
      <c r="BA10" s="17">
        <v>2000</v>
      </c>
      <c r="BB10" s="17" t="s">
        <v>21</v>
      </c>
      <c r="BD10" s="17" t="s">
        <v>128</v>
      </c>
      <c r="BG10" s="17" t="s">
        <v>129</v>
      </c>
      <c r="BH10" s="17" t="s">
        <v>22</v>
      </c>
      <c r="BM10" s="18" t="s">
        <v>20</v>
      </c>
      <c r="BT10" s="19" t="s">
        <v>20</v>
      </c>
      <c r="BV10" s="19" t="s">
        <v>20</v>
      </c>
    </row>
    <row r="11" spans="1:76" x14ac:dyDescent="0.25">
      <c r="A11" s="14" t="s">
        <v>1426</v>
      </c>
      <c r="B11" s="60">
        <f>VLOOKUP(A11,Pop!A23:B967,2,FALSE)</f>
        <v>302</v>
      </c>
      <c r="C11" s="15" t="s">
        <v>17</v>
      </c>
      <c r="D11" s="16">
        <v>167</v>
      </c>
      <c r="E11" s="16" t="s">
        <v>17</v>
      </c>
      <c r="F11" s="16">
        <v>15</v>
      </c>
      <c r="G11" s="38">
        <f>VLOOKUP(A11,'2016 Results'!C26:I337,6,FALSE)</f>
        <v>15</v>
      </c>
      <c r="H11" s="38"/>
      <c r="I11" s="93">
        <f t="shared" si="0"/>
        <v>0</v>
      </c>
      <c r="J11" s="16" t="s">
        <v>21</v>
      </c>
      <c r="L11" s="16">
        <v>1000</v>
      </c>
      <c r="M11" s="16" t="s">
        <v>1429</v>
      </c>
      <c r="P11" s="16" t="s">
        <v>1430</v>
      </c>
      <c r="Q11" s="16">
        <v>3</v>
      </c>
      <c r="R11" s="16" t="s">
        <v>17</v>
      </c>
      <c r="S11" s="16">
        <v>15</v>
      </c>
      <c r="T11" s="16" t="s">
        <v>21</v>
      </c>
      <c r="V11" s="16" t="s">
        <v>1431</v>
      </c>
      <c r="W11" s="16" t="s">
        <v>1432</v>
      </c>
      <c r="Z11" s="16" t="s">
        <v>1433</v>
      </c>
      <c r="AA11" s="16" t="s">
        <v>19</v>
      </c>
      <c r="AG11" s="17">
        <v>157</v>
      </c>
      <c r="AH11" s="17">
        <v>3</v>
      </c>
      <c r="AI11" s="17">
        <v>12</v>
      </c>
      <c r="AJ11" s="17" t="s">
        <v>20</v>
      </c>
      <c r="AP11" s="17">
        <v>15</v>
      </c>
      <c r="AQ11" s="17">
        <v>2</v>
      </c>
      <c r="AS11" s="17" t="s">
        <v>19</v>
      </c>
      <c r="AX11" s="17">
        <v>15</v>
      </c>
      <c r="AY11" s="17" t="s">
        <v>17</v>
      </c>
      <c r="AZ11" s="17">
        <v>12</v>
      </c>
      <c r="BA11" s="17" t="s">
        <v>1431</v>
      </c>
      <c r="BB11" s="17" t="s">
        <v>21</v>
      </c>
      <c r="BD11" s="17">
        <v>1.6</v>
      </c>
      <c r="BE11" s="28">
        <v>0.8</v>
      </c>
      <c r="BF11" s="17">
        <v>12</v>
      </c>
      <c r="BH11" s="17" t="s">
        <v>19</v>
      </c>
      <c r="BM11" s="18" t="s">
        <v>20</v>
      </c>
      <c r="BT11" s="19" t="s">
        <v>17</v>
      </c>
      <c r="BU11" s="19">
        <v>11</v>
      </c>
      <c r="BV11" s="19" t="s">
        <v>17</v>
      </c>
      <c r="BW11" s="54">
        <v>2.5</v>
      </c>
    </row>
    <row r="12" spans="1:76" ht="30" x14ac:dyDescent="0.25">
      <c r="A12" s="14" t="s">
        <v>132</v>
      </c>
      <c r="B12" s="60">
        <f>VLOOKUP(A12,Pop!A24:B968,2,FALSE)</f>
        <v>433</v>
      </c>
      <c r="C12" s="15" t="s">
        <v>17</v>
      </c>
      <c r="D12" s="16">
        <v>200</v>
      </c>
      <c r="E12" s="16" t="s">
        <v>17</v>
      </c>
      <c r="F12" s="16">
        <v>38.520000000000003</v>
      </c>
      <c r="G12" s="38">
        <f>VLOOKUP(A12,'2016 Results'!C27:I338,6,FALSE)</f>
        <v>38.520000000000003</v>
      </c>
      <c r="H12" s="38"/>
      <c r="I12" s="93">
        <f t="shared" si="0"/>
        <v>0</v>
      </c>
      <c r="J12" s="16" t="s">
        <v>21</v>
      </c>
      <c r="L12" s="16">
        <v>2000</v>
      </c>
      <c r="M12" s="16" t="s">
        <v>136</v>
      </c>
      <c r="N12" s="16">
        <v>93.86</v>
      </c>
      <c r="O12" s="16">
        <v>146.5</v>
      </c>
      <c r="Q12" s="16">
        <v>40</v>
      </c>
      <c r="R12" s="16" t="s">
        <v>17</v>
      </c>
      <c r="S12" s="16" t="s">
        <v>137</v>
      </c>
      <c r="T12" s="16" t="s">
        <v>21</v>
      </c>
      <c r="V12" s="16">
        <v>2000</v>
      </c>
      <c r="W12" s="16">
        <v>9.8399999999999998E-3</v>
      </c>
      <c r="X12" s="16">
        <v>304.44</v>
      </c>
      <c r="Y12" s="16">
        <v>2146.98</v>
      </c>
      <c r="AA12" s="16" t="s">
        <v>59</v>
      </c>
      <c r="AC12" s="16" t="s">
        <v>138</v>
      </c>
      <c r="AF12" s="16" t="s">
        <v>139</v>
      </c>
      <c r="AG12" s="17">
        <v>156</v>
      </c>
      <c r="AH12" s="17">
        <v>40</v>
      </c>
      <c r="AI12" s="17" t="s">
        <v>140</v>
      </c>
      <c r="AJ12" s="17" t="s">
        <v>17</v>
      </c>
      <c r="AK12" s="17">
        <v>13.66</v>
      </c>
      <c r="AL12" s="17">
        <v>2000</v>
      </c>
      <c r="AM12" s="17" t="s">
        <v>21</v>
      </c>
      <c r="AO12" s="17">
        <v>6.8399999999999997E-3</v>
      </c>
      <c r="AS12" s="17" t="s">
        <v>59</v>
      </c>
      <c r="AU12" s="17" t="s">
        <v>141</v>
      </c>
      <c r="AX12" s="17">
        <v>14.62</v>
      </c>
      <c r="AY12" s="17" t="s">
        <v>17</v>
      </c>
      <c r="AZ12" s="17" t="s">
        <v>142</v>
      </c>
      <c r="BA12" s="17">
        <v>2000</v>
      </c>
      <c r="BB12" s="17" t="s">
        <v>21</v>
      </c>
      <c r="BD12" s="17">
        <v>6.8399999999999997E-3</v>
      </c>
      <c r="BH12" s="17" t="s">
        <v>59</v>
      </c>
      <c r="BJ12" s="17" t="s">
        <v>141</v>
      </c>
      <c r="BM12" s="18" t="s">
        <v>20</v>
      </c>
      <c r="BT12" s="19" t="s">
        <v>20</v>
      </c>
      <c r="BV12" s="19" t="s">
        <v>20</v>
      </c>
      <c r="BX12" s="57" t="s">
        <v>143</v>
      </c>
    </row>
    <row r="13" spans="1:76" x14ac:dyDescent="0.25">
      <c r="A13" s="14" t="s">
        <v>1313</v>
      </c>
      <c r="B13" s="60">
        <f>VLOOKUP(A13,Pop!A26:B970,2,FALSE)</f>
        <v>483</v>
      </c>
      <c r="C13" s="15" t="s">
        <v>17</v>
      </c>
      <c r="D13" s="16">
        <v>266</v>
      </c>
      <c r="E13" s="16" t="s">
        <v>17</v>
      </c>
      <c r="F13" s="16">
        <v>30</v>
      </c>
      <c r="G13" s="38">
        <f>VLOOKUP(A13,'2016 Results'!C29:I340,6,FALSE)</f>
        <v>26.65</v>
      </c>
      <c r="H13" s="38"/>
      <c r="I13" s="93">
        <f t="shared" si="0"/>
        <v>0.12570356472795502</v>
      </c>
      <c r="J13" s="16" t="s">
        <v>21</v>
      </c>
      <c r="L13" s="16">
        <v>0</v>
      </c>
      <c r="M13" s="16">
        <v>7.4</v>
      </c>
      <c r="N13" s="16">
        <v>67</v>
      </c>
      <c r="O13" s="16">
        <v>104</v>
      </c>
      <c r="R13" s="16" t="s">
        <v>17</v>
      </c>
      <c r="S13" s="16">
        <v>30</v>
      </c>
      <c r="T13" s="16" t="s">
        <v>21</v>
      </c>
      <c r="V13" s="16">
        <v>0</v>
      </c>
      <c r="W13" s="16">
        <v>7.4</v>
      </c>
      <c r="X13" s="16">
        <v>215</v>
      </c>
      <c r="Y13" s="16">
        <v>1510</v>
      </c>
      <c r="AA13" s="16" t="s">
        <v>59</v>
      </c>
      <c r="AC13" s="16">
        <v>500000</v>
      </c>
      <c r="AG13" s="17">
        <v>238</v>
      </c>
      <c r="AH13" s="17">
        <v>28</v>
      </c>
      <c r="AI13" s="17">
        <v>35</v>
      </c>
      <c r="AJ13" s="17" t="s">
        <v>17</v>
      </c>
      <c r="AK13" s="17">
        <v>27.5</v>
      </c>
      <c r="AL13" s="17">
        <v>0</v>
      </c>
      <c r="AM13" s="17" t="s">
        <v>21</v>
      </c>
      <c r="AO13" s="17">
        <v>5.4</v>
      </c>
      <c r="AQ13" s="17">
        <v>32.9</v>
      </c>
      <c r="AS13" s="17" t="s">
        <v>59</v>
      </c>
      <c r="AU13" s="17">
        <v>200000</v>
      </c>
      <c r="AX13" s="17">
        <v>45</v>
      </c>
      <c r="AY13" s="17" t="s">
        <v>17</v>
      </c>
      <c r="AZ13" s="17">
        <v>27.5</v>
      </c>
      <c r="BA13" s="17">
        <v>0</v>
      </c>
      <c r="BB13" s="17" t="s">
        <v>21</v>
      </c>
      <c r="BF13" s="17">
        <v>32.9</v>
      </c>
      <c r="BH13" s="17" t="s">
        <v>59</v>
      </c>
      <c r="BJ13" s="17">
        <v>500000</v>
      </c>
      <c r="BM13" s="18" t="s">
        <v>20</v>
      </c>
      <c r="BT13" s="19" t="s">
        <v>20</v>
      </c>
      <c r="BV13" s="19" t="s">
        <v>17</v>
      </c>
      <c r="BW13" s="54">
        <v>15.73</v>
      </c>
    </row>
    <row r="14" spans="1:76" x14ac:dyDescent="0.25">
      <c r="A14" s="14" t="s">
        <v>1665</v>
      </c>
      <c r="B14" s="60">
        <f>VLOOKUP(A14,Pop!A28:B972,2,FALSE)</f>
        <v>2069</v>
      </c>
      <c r="C14" s="15" t="s">
        <v>17</v>
      </c>
      <c r="D14" s="16">
        <v>850</v>
      </c>
      <c r="E14" s="16" t="s">
        <v>17</v>
      </c>
      <c r="F14" s="16">
        <v>10.73</v>
      </c>
      <c r="G14" s="38">
        <f>VLOOKUP(A14,'2016 Results'!C31:I342,6,FALSE)</f>
        <v>8.3800000000000008</v>
      </c>
      <c r="H14" s="38"/>
      <c r="I14" s="93">
        <f t="shared" si="0"/>
        <v>0.28042959427207631</v>
      </c>
      <c r="J14" s="16" t="s">
        <v>21</v>
      </c>
      <c r="L14" s="16">
        <v>2500</v>
      </c>
      <c r="M14" s="16">
        <v>4.2900000000000004E-3</v>
      </c>
      <c r="N14" s="16">
        <v>21.45</v>
      </c>
      <c r="O14" s="16">
        <v>42.9</v>
      </c>
      <c r="Q14" s="16">
        <v>81</v>
      </c>
      <c r="R14" s="16" t="s">
        <v>17</v>
      </c>
      <c r="S14" s="16">
        <v>10.73</v>
      </c>
      <c r="T14" s="16" t="s">
        <v>21</v>
      </c>
      <c r="V14" s="16">
        <v>2500</v>
      </c>
      <c r="W14" s="16">
        <v>4.2900000000000004E-3</v>
      </c>
      <c r="X14" s="16">
        <v>104.15</v>
      </c>
      <c r="Y14" s="16">
        <v>728.05</v>
      </c>
      <c r="AA14" s="16" t="s">
        <v>19</v>
      </c>
      <c r="AG14" s="17">
        <v>811</v>
      </c>
      <c r="AH14" s="17">
        <v>80</v>
      </c>
      <c r="AI14" s="17">
        <v>29.51</v>
      </c>
      <c r="AJ14" s="17" t="s">
        <v>17</v>
      </c>
      <c r="AK14" s="17">
        <v>15.55</v>
      </c>
      <c r="AL14" s="17">
        <v>2500</v>
      </c>
      <c r="AM14" s="17" t="s">
        <v>21</v>
      </c>
      <c r="AO14" s="17">
        <v>6.2199999999999998E-3</v>
      </c>
      <c r="AP14" s="28">
        <v>1.45</v>
      </c>
      <c r="AQ14" s="17">
        <v>6.2199999999999998E-3</v>
      </c>
      <c r="AS14" s="17" t="s">
        <v>19</v>
      </c>
      <c r="AX14" s="17">
        <v>25.32</v>
      </c>
      <c r="AY14" s="17" t="s">
        <v>17</v>
      </c>
      <c r="AZ14" s="17">
        <v>15.55</v>
      </c>
      <c r="BA14" s="17">
        <v>2500</v>
      </c>
      <c r="BB14" s="17" t="s">
        <v>21</v>
      </c>
      <c r="BD14" s="17">
        <v>6.2199999999999998E-3</v>
      </c>
      <c r="BE14" s="17">
        <v>15.55</v>
      </c>
      <c r="BF14" s="17">
        <v>15.55</v>
      </c>
      <c r="BH14" s="17" t="s">
        <v>19</v>
      </c>
      <c r="BM14" s="18" t="s">
        <v>47</v>
      </c>
      <c r="BT14" s="19" t="s">
        <v>20</v>
      </c>
      <c r="BV14" s="19" t="s">
        <v>20</v>
      </c>
    </row>
    <row r="15" spans="1:76" x14ac:dyDescent="0.25">
      <c r="A15" s="14" t="s">
        <v>2253</v>
      </c>
      <c r="B15" s="60">
        <f>VLOOKUP(A15,Pop!A32:B976,2,FALSE)</f>
        <v>978</v>
      </c>
      <c r="C15" s="15" t="s">
        <v>17</v>
      </c>
      <c r="D15" s="16">
        <v>510</v>
      </c>
      <c r="E15" s="16" t="s">
        <v>17</v>
      </c>
      <c r="F15" s="16">
        <v>17.61</v>
      </c>
      <c r="G15" s="38">
        <f>VLOOKUP(A15,'2016 Results'!C35:I346,6,FALSE)</f>
        <v>15</v>
      </c>
      <c r="H15" s="38"/>
      <c r="I15" s="93">
        <f t="shared" si="0"/>
        <v>0.17399999999999996</v>
      </c>
      <c r="J15" s="16" t="s">
        <v>21</v>
      </c>
      <c r="L15" s="16">
        <v>1000</v>
      </c>
      <c r="M15" s="16">
        <v>3</v>
      </c>
      <c r="N15" s="16">
        <v>29.61</v>
      </c>
      <c r="O15" s="16">
        <v>44.61</v>
      </c>
      <c r="P15" s="16" t="s">
        <v>1578</v>
      </c>
      <c r="Q15" s="16">
        <v>75</v>
      </c>
      <c r="R15" s="16" t="s">
        <v>20</v>
      </c>
      <c r="AA15" s="16" t="s">
        <v>19</v>
      </c>
      <c r="AG15" s="17">
        <v>425</v>
      </c>
      <c r="AH15" s="17">
        <v>75</v>
      </c>
      <c r="AI15" s="17">
        <v>59.5</v>
      </c>
      <c r="AJ15" s="17" t="s">
        <v>17</v>
      </c>
      <c r="AK15" s="17">
        <v>40</v>
      </c>
      <c r="AL15" s="17" t="s">
        <v>242</v>
      </c>
      <c r="AM15" s="17" t="s">
        <v>21</v>
      </c>
      <c r="AO15" s="17" t="s">
        <v>1579</v>
      </c>
      <c r="AS15" s="17" t="s">
        <v>22</v>
      </c>
      <c r="AU15" s="17" t="s">
        <v>1580</v>
      </c>
      <c r="AX15" s="17">
        <v>59.5</v>
      </c>
      <c r="AY15" s="17" t="s">
        <v>17</v>
      </c>
      <c r="AZ15" s="17">
        <v>40</v>
      </c>
      <c r="BA15" s="17" t="s">
        <v>1581</v>
      </c>
      <c r="BB15" s="17" t="s">
        <v>21</v>
      </c>
      <c r="BD15" s="17">
        <v>6.5</v>
      </c>
      <c r="BH15" s="17" t="s">
        <v>59</v>
      </c>
      <c r="BJ15" s="17" t="s">
        <v>1582</v>
      </c>
      <c r="BM15" s="18" t="s">
        <v>20</v>
      </c>
      <c r="BT15" s="19" t="s">
        <v>20</v>
      </c>
      <c r="BV15" s="19" t="s">
        <v>20</v>
      </c>
    </row>
    <row r="16" spans="1:76" ht="135" x14ac:dyDescent="0.25">
      <c r="A16" s="14" t="s">
        <v>1873</v>
      </c>
      <c r="B16" s="60">
        <f>VLOOKUP(A16,Pop!A34:B978,2,FALSE)</f>
        <v>10103</v>
      </c>
      <c r="C16" s="15" t="s">
        <v>17</v>
      </c>
      <c r="D16" s="16">
        <v>3830</v>
      </c>
      <c r="E16" s="16" t="s">
        <v>17</v>
      </c>
      <c r="F16" s="16">
        <v>5</v>
      </c>
      <c r="G16" s="38">
        <f>VLOOKUP(A16,'2016 Results'!C37:I348,6,FALSE)</f>
        <v>4.75</v>
      </c>
      <c r="H16" s="38"/>
      <c r="I16" s="93">
        <f t="shared" si="0"/>
        <v>5.2631578947368418E-2</v>
      </c>
      <c r="J16" s="16" t="s">
        <v>227</v>
      </c>
      <c r="L16" s="16">
        <v>0</v>
      </c>
      <c r="M16" s="30" t="s">
        <v>1876</v>
      </c>
      <c r="P16" s="16" t="s">
        <v>1877</v>
      </c>
      <c r="Q16" s="16">
        <v>470</v>
      </c>
      <c r="R16" s="16" t="s">
        <v>17</v>
      </c>
      <c r="S16" s="16">
        <v>5</v>
      </c>
      <c r="T16" s="16" t="s">
        <v>227</v>
      </c>
      <c r="V16" s="16">
        <v>0</v>
      </c>
      <c r="W16" s="30" t="s">
        <v>1878</v>
      </c>
      <c r="Z16" s="16" t="s">
        <v>1879</v>
      </c>
      <c r="AA16" s="16" t="s">
        <v>175</v>
      </c>
      <c r="AE16" s="16" t="s">
        <v>1880</v>
      </c>
      <c r="AF16" s="16" t="s">
        <v>75</v>
      </c>
      <c r="AG16" s="17">
        <v>3830</v>
      </c>
      <c r="AH16" s="17">
        <v>470</v>
      </c>
      <c r="AJ16" s="17" t="s">
        <v>17</v>
      </c>
      <c r="AK16" s="17">
        <v>7.95</v>
      </c>
      <c r="AL16" s="17">
        <v>0</v>
      </c>
      <c r="AM16" s="17" t="s">
        <v>227</v>
      </c>
      <c r="AO16" s="17" t="s">
        <v>1881</v>
      </c>
      <c r="AR16" s="17" t="s">
        <v>1882</v>
      </c>
      <c r="AS16" s="17" t="s">
        <v>147</v>
      </c>
      <c r="AV16" s="25">
        <v>2170000</v>
      </c>
      <c r="AY16" s="17" t="s">
        <v>17</v>
      </c>
      <c r="AZ16" s="17">
        <v>7.95</v>
      </c>
      <c r="BA16" s="17">
        <v>0</v>
      </c>
      <c r="BB16" s="17" t="s">
        <v>227</v>
      </c>
      <c r="BD16" s="17" t="s">
        <v>1881</v>
      </c>
      <c r="BG16" s="17" t="s">
        <v>1883</v>
      </c>
      <c r="BH16" s="17" t="s">
        <v>147</v>
      </c>
      <c r="BK16" s="25">
        <v>2170000</v>
      </c>
      <c r="BM16" s="18" t="s">
        <v>17</v>
      </c>
      <c r="BN16" s="18">
        <v>3</v>
      </c>
      <c r="BO16" s="18" t="s">
        <v>1884</v>
      </c>
      <c r="BP16" s="18" t="s">
        <v>23</v>
      </c>
      <c r="BQ16" s="18" t="s">
        <v>1885</v>
      </c>
      <c r="BS16" s="18" t="s">
        <v>1886</v>
      </c>
      <c r="BT16" s="19" t="s">
        <v>17</v>
      </c>
      <c r="BU16" s="19">
        <v>13.33</v>
      </c>
      <c r="BV16" s="19" t="s">
        <v>17</v>
      </c>
      <c r="BW16" s="54" t="s">
        <v>1887</v>
      </c>
    </row>
    <row r="17" spans="1:76" x14ac:dyDescent="0.25">
      <c r="A17" s="14" t="s">
        <v>1498</v>
      </c>
      <c r="B17" s="60">
        <f>VLOOKUP(A17,Pop!A35:B979,2,FALSE)</f>
        <v>2159</v>
      </c>
      <c r="C17" s="15" t="s">
        <v>17</v>
      </c>
      <c r="D17" s="16">
        <v>1068</v>
      </c>
      <c r="E17" s="16" t="s">
        <v>17</v>
      </c>
      <c r="F17" s="16">
        <v>13.33</v>
      </c>
      <c r="G17" s="38">
        <f>VLOOKUP(A17,'2016 Results'!C38:I349,6,FALSE)</f>
        <v>13.33</v>
      </c>
      <c r="H17" s="38"/>
      <c r="I17" s="93">
        <f t="shared" si="0"/>
        <v>0</v>
      </c>
      <c r="J17" s="16" t="s">
        <v>21</v>
      </c>
      <c r="L17" s="16">
        <v>0</v>
      </c>
      <c r="M17" s="16" t="s">
        <v>1501</v>
      </c>
      <c r="N17" s="16">
        <v>25.43</v>
      </c>
      <c r="O17" s="16">
        <v>37.53</v>
      </c>
      <c r="Q17" s="16">
        <v>116</v>
      </c>
      <c r="R17" s="16" t="s">
        <v>17</v>
      </c>
      <c r="S17" s="16">
        <v>13.33</v>
      </c>
      <c r="T17" s="16" t="s">
        <v>21</v>
      </c>
      <c r="V17" s="16">
        <v>0</v>
      </c>
      <c r="W17" s="16" t="s">
        <v>1501</v>
      </c>
      <c r="X17" s="16">
        <v>73.83</v>
      </c>
      <c r="Y17" s="16">
        <v>497.33</v>
      </c>
      <c r="AA17" s="16" t="s">
        <v>19</v>
      </c>
      <c r="AG17" s="17">
        <v>936</v>
      </c>
      <c r="AH17" s="17">
        <v>117</v>
      </c>
      <c r="AI17" s="17">
        <v>67</v>
      </c>
      <c r="AJ17" s="17" t="s">
        <v>17</v>
      </c>
      <c r="AK17" s="17">
        <v>19</v>
      </c>
      <c r="AL17" s="17">
        <v>0</v>
      </c>
      <c r="AM17" s="17" t="s">
        <v>21</v>
      </c>
      <c r="AO17" s="17" t="s">
        <v>1502</v>
      </c>
      <c r="AQ17" s="17">
        <v>30.83</v>
      </c>
      <c r="AS17" s="17" t="s">
        <v>42</v>
      </c>
      <c r="AW17" s="17" t="s">
        <v>1503</v>
      </c>
      <c r="AX17" s="17">
        <v>140</v>
      </c>
      <c r="AY17" s="17" t="s">
        <v>17</v>
      </c>
      <c r="AZ17" s="17">
        <v>19</v>
      </c>
      <c r="BA17" s="17">
        <v>0</v>
      </c>
      <c r="BB17" s="17" t="s">
        <v>21</v>
      </c>
      <c r="BD17" s="17" t="s">
        <v>1502</v>
      </c>
      <c r="BF17" s="17">
        <v>30.83</v>
      </c>
      <c r="BH17" s="17" t="s">
        <v>42</v>
      </c>
      <c r="BL17" s="17" t="s">
        <v>1504</v>
      </c>
      <c r="BM17" s="18" t="s">
        <v>20</v>
      </c>
      <c r="BT17" s="19" t="s">
        <v>20</v>
      </c>
      <c r="BV17" s="19" t="s">
        <v>17</v>
      </c>
      <c r="BW17" s="54">
        <v>5.5</v>
      </c>
      <c r="BX17" s="57" t="s">
        <v>1505</v>
      </c>
    </row>
    <row r="18" spans="1:76" x14ac:dyDescent="0.25">
      <c r="A18" s="14" t="s">
        <v>2194</v>
      </c>
      <c r="B18" s="60">
        <f>VLOOKUP(A18,Pop!A36:B980,2,FALSE)</f>
        <v>126326</v>
      </c>
      <c r="C18" s="15" t="s">
        <v>17</v>
      </c>
      <c r="D18" s="24">
        <v>45465</v>
      </c>
      <c r="E18" s="16" t="s">
        <v>17</v>
      </c>
      <c r="F18" s="27">
        <v>11.89</v>
      </c>
      <c r="G18" s="38">
        <f>VLOOKUP(A18,'2016 Results'!C39:I350,6,FALSE)</f>
        <v>11.43</v>
      </c>
      <c r="H18" s="38"/>
      <c r="I18" s="93">
        <f t="shared" si="0"/>
        <v>4.0244969378827725E-2</v>
      </c>
      <c r="J18" s="16" t="s">
        <v>38</v>
      </c>
      <c r="K18" s="16" t="s">
        <v>1413</v>
      </c>
      <c r="L18" s="16">
        <v>0</v>
      </c>
      <c r="M18" s="27">
        <v>2.0388000000000002</v>
      </c>
      <c r="P18" s="16" t="s">
        <v>1414</v>
      </c>
      <c r="Q18" s="24">
        <v>3186</v>
      </c>
      <c r="R18" s="16" t="s">
        <v>17</v>
      </c>
      <c r="S18" s="16" t="s">
        <v>1415</v>
      </c>
      <c r="T18" s="16" t="s">
        <v>38</v>
      </c>
      <c r="U18" s="16" t="s">
        <v>1413</v>
      </c>
      <c r="V18" s="16">
        <v>0</v>
      </c>
      <c r="W18" s="16" t="s">
        <v>1416</v>
      </c>
      <c r="Z18" s="16" t="s">
        <v>1417</v>
      </c>
      <c r="AA18" s="16" t="s">
        <v>19</v>
      </c>
      <c r="AF18" s="16" t="s">
        <v>1418</v>
      </c>
      <c r="AG18" s="17">
        <v>44321</v>
      </c>
      <c r="AH18" s="17">
        <v>3186</v>
      </c>
      <c r="AI18" s="22">
        <v>18.79</v>
      </c>
      <c r="AJ18" s="17" t="s">
        <v>17</v>
      </c>
      <c r="AK18" s="22">
        <v>14.59</v>
      </c>
      <c r="AL18" s="17" t="s">
        <v>1419</v>
      </c>
      <c r="AM18" s="17" t="s">
        <v>38</v>
      </c>
      <c r="AN18" s="17" t="s">
        <v>1413</v>
      </c>
      <c r="AO18" s="22">
        <v>2.1021999999999998</v>
      </c>
      <c r="AR18" s="17" t="s">
        <v>1420</v>
      </c>
      <c r="AS18" s="17" t="s">
        <v>19</v>
      </c>
      <c r="AX18" s="17" t="s">
        <v>1421</v>
      </c>
      <c r="AY18" s="17" t="s">
        <v>17</v>
      </c>
      <c r="AZ18" s="22">
        <v>14.59</v>
      </c>
      <c r="BA18" s="17" t="s">
        <v>1419</v>
      </c>
      <c r="BB18" s="17" t="s">
        <v>38</v>
      </c>
      <c r="BC18" s="17" t="s">
        <v>1413</v>
      </c>
      <c r="BD18" s="17" t="s">
        <v>1422</v>
      </c>
      <c r="BG18" s="17" t="s">
        <v>1423</v>
      </c>
      <c r="BH18" s="17" t="s">
        <v>19</v>
      </c>
      <c r="BM18" s="18" t="s">
        <v>17</v>
      </c>
      <c r="BN18" s="18">
        <v>44467</v>
      </c>
      <c r="BO18" s="18">
        <v>2902</v>
      </c>
      <c r="BP18" s="18" t="s">
        <v>38</v>
      </c>
      <c r="BR18" s="18" t="s">
        <v>1424</v>
      </c>
      <c r="BS18" s="18" t="s">
        <v>1425</v>
      </c>
      <c r="BT18" s="19" t="s">
        <v>17</v>
      </c>
      <c r="BU18" s="23">
        <v>16.739999999999998</v>
      </c>
      <c r="BV18" s="19" t="s">
        <v>17</v>
      </c>
      <c r="BW18" s="53">
        <v>4.8</v>
      </c>
    </row>
    <row r="19" spans="1:76" x14ac:dyDescent="0.25">
      <c r="A19" s="14" t="s">
        <v>1230</v>
      </c>
      <c r="B19" s="60">
        <f>VLOOKUP(A19,Pop!A44:B988,2,FALSE)</f>
        <v>658</v>
      </c>
      <c r="C19" s="15" t="s">
        <v>17</v>
      </c>
      <c r="D19" s="16">
        <v>269</v>
      </c>
      <c r="E19" s="16" t="s">
        <v>17</v>
      </c>
      <c r="F19" s="16">
        <v>12.5</v>
      </c>
      <c r="G19" s="38">
        <f>VLOOKUP(A19,'2016 Results'!C47:I358,6,FALSE)</f>
        <v>12.5</v>
      </c>
      <c r="H19" s="38"/>
      <c r="I19" s="93">
        <f t="shared" si="0"/>
        <v>0</v>
      </c>
      <c r="J19" s="16" t="s">
        <v>21</v>
      </c>
      <c r="L19" s="16">
        <v>1</v>
      </c>
      <c r="M19" s="16">
        <v>2.5</v>
      </c>
      <c r="N19" s="16">
        <v>22.5</v>
      </c>
      <c r="O19" s="16">
        <v>35</v>
      </c>
      <c r="P19" s="16" t="s">
        <v>1233</v>
      </c>
      <c r="Q19" s="16">
        <v>19</v>
      </c>
      <c r="R19" s="16" t="s">
        <v>17</v>
      </c>
      <c r="S19" s="16">
        <v>12.5</v>
      </c>
      <c r="T19" s="16" t="s">
        <v>21</v>
      </c>
      <c r="V19" s="16">
        <v>1</v>
      </c>
      <c r="W19" s="16">
        <v>2.5</v>
      </c>
      <c r="X19" s="16">
        <v>110</v>
      </c>
      <c r="Y19" s="16">
        <v>622.5</v>
      </c>
      <c r="AA19" s="16" t="s">
        <v>19</v>
      </c>
      <c r="AF19" s="16" t="s">
        <v>1234</v>
      </c>
      <c r="AG19" s="17">
        <v>261</v>
      </c>
      <c r="AH19" s="17">
        <v>17</v>
      </c>
      <c r="AI19" s="17">
        <v>61.65</v>
      </c>
      <c r="AJ19" s="17" t="s">
        <v>17</v>
      </c>
      <c r="AK19" s="17">
        <v>42.5</v>
      </c>
      <c r="AL19" s="17">
        <v>0</v>
      </c>
      <c r="AM19" s="17" t="s">
        <v>21</v>
      </c>
      <c r="AO19" s="17">
        <v>5</v>
      </c>
      <c r="AP19" s="17">
        <v>100</v>
      </c>
      <c r="AQ19" s="17">
        <v>47.5</v>
      </c>
      <c r="AS19" s="17" t="s">
        <v>22</v>
      </c>
      <c r="AU19" s="17" t="s">
        <v>1235</v>
      </c>
      <c r="AX19" s="17">
        <v>88.99</v>
      </c>
      <c r="AY19" s="17" t="s">
        <v>17</v>
      </c>
      <c r="AZ19" s="17">
        <v>42.5</v>
      </c>
      <c r="BA19" s="17">
        <v>0</v>
      </c>
      <c r="BB19" s="17" t="s">
        <v>21</v>
      </c>
      <c r="BD19" s="17">
        <v>5</v>
      </c>
      <c r="BE19" s="17">
        <v>100</v>
      </c>
      <c r="BF19" s="17">
        <v>47.5</v>
      </c>
      <c r="BH19" s="17" t="s">
        <v>22</v>
      </c>
      <c r="BJ19" s="17" t="s">
        <v>1235</v>
      </c>
      <c r="BM19" s="18" t="s">
        <v>20</v>
      </c>
      <c r="BT19" s="19" t="s">
        <v>20</v>
      </c>
      <c r="BV19" s="19" t="s">
        <v>20</v>
      </c>
    </row>
    <row r="20" spans="1:76" x14ac:dyDescent="0.25">
      <c r="A20" s="14" t="s">
        <v>1694</v>
      </c>
      <c r="B20" s="60">
        <f>VLOOKUP(A20,Pop!A46:B990,2,FALSE)</f>
        <v>214</v>
      </c>
      <c r="C20" s="15" t="s">
        <v>17</v>
      </c>
      <c r="D20" s="16">
        <v>105</v>
      </c>
      <c r="E20" s="16" t="s">
        <v>17</v>
      </c>
      <c r="F20" s="16">
        <v>35</v>
      </c>
      <c r="G20" s="38">
        <f>VLOOKUP(A20,'2016 Results'!C49:I360,6,FALSE)</f>
        <v>35</v>
      </c>
      <c r="H20" s="38"/>
      <c r="I20" s="93">
        <f t="shared" si="0"/>
        <v>0</v>
      </c>
      <c r="J20" s="16" t="s">
        <v>21</v>
      </c>
      <c r="L20" s="16">
        <v>2000</v>
      </c>
      <c r="M20" s="16">
        <v>2.5000000000000001E-2</v>
      </c>
      <c r="Q20" s="16">
        <v>0</v>
      </c>
      <c r="R20" s="16" t="s">
        <v>20</v>
      </c>
      <c r="AG20" s="17">
        <v>105</v>
      </c>
      <c r="AH20" s="17">
        <v>0</v>
      </c>
      <c r="AI20" s="17">
        <v>30</v>
      </c>
      <c r="AJ20" s="17" t="s">
        <v>17</v>
      </c>
      <c r="AK20" s="17">
        <v>30</v>
      </c>
      <c r="AM20" s="17" t="s">
        <v>38</v>
      </c>
      <c r="AO20" s="17">
        <v>30</v>
      </c>
      <c r="AY20" s="17" t="s">
        <v>20</v>
      </c>
      <c r="BM20" s="18" t="s">
        <v>20</v>
      </c>
      <c r="BT20" s="19" t="s">
        <v>17</v>
      </c>
      <c r="BU20" s="19">
        <v>14</v>
      </c>
      <c r="BV20" s="19" t="s">
        <v>20</v>
      </c>
    </row>
    <row r="21" spans="1:76" x14ac:dyDescent="0.25">
      <c r="A21" s="14" t="s">
        <v>960</v>
      </c>
      <c r="B21" s="60">
        <f>VLOOKUP(A21,Pop!A51:B995,2,FALSE)</f>
        <v>1585</v>
      </c>
      <c r="C21" s="15" t="s">
        <v>17</v>
      </c>
      <c r="D21" s="16">
        <v>629</v>
      </c>
      <c r="E21" s="16" t="s">
        <v>17</v>
      </c>
      <c r="F21" s="16">
        <v>30</v>
      </c>
      <c r="G21" s="38">
        <f>VLOOKUP(A21,'2016 Results'!C54:I365,6,FALSE)</f>
        <v>25</v>
      </c>
      <c r="H21" s="38"/>
      <c r="I21" s="93">
        <f t="shared" si="0"/>
        <v>0.2</v>
      </c>
      <c r="J21" s="16" t="s">
        <v>21</v>
      </c>
      <c r="L21" s="24">
        <v>2500</v>
      </c>
      <c r="M21" s="16" t="s">
        <v>963</v>
      </c>
      <c r="N21" s="27">
        <v>47.5</v>
      </c>
      <c r="O21" s="27">
        <v>82.5</v>
      </c>
      <c r="Q21" s="16">
        <v>129</v>
      </c>
      <c r="R21" s="16" t="s">
        <v>17</v>
      </c>
      <c r="S21" s="27">
        <v>30</v>
      </c>
      <c r="T21" s="16" t="s">
        <v>21</v>
      </c>
      <c r="V21" s="24">
        <v>2500</v>
      </c>
      <c r="W21" s="16" t="s">
        <v>964</v>
      </c>
      <c r="AA21" s="16" t="s">
        <v>42</v>
      </c>
      <c r="AE21" s="16" t="s">
        <v>287</v>
      </c>
      <c r="AG21" s="17">
        <v>606</v>
      </c>
      <c r="AH21" s="17">
        <v>118</v>
      </c>
      <c r="AI21" s="22">
        <v>30</v>
      </c>
      <c r="AJ21" s="17" t="s">
        <v>17</v>
      </c>
      <c r="AK21" s="22">
        <v>30</v>
      </c>
      <c r="AL21" s="25">
        <v>2500</v>
      </c>
      <c r="AM21" s="17" t="s">
        <v>21</v>
      </c>
      <c r="AO21" s="17" t="s">
        <v>965</v>
      </c>
      <c r="AP21" s="28">
        <v>1</v>
      </c>
      <c r="AS21" s="17" t="s">
        <v>197</v>
      </c>
      <c r="AU21" s="31">
        <v>1848000</v>
      </c>
      <c r="AV21" s="17" t="s">
        <v>966</v>
      </c>
      <c r="AX21" s="22">
        <v>30</v>
      </c>
      <c r="AY21" s="17" t="s">
        <v>17</v>
      </c>
      <c r="AZ21" s="22">
        <v>30</v>
      </c>
      <c r="BA21" s="25">
        <v>2500</v>
      </c>
      <c r="BB21" s="17" t="s">
        <v>21</v>
      </c>
      <c r="BD21" s="17" t="s">
        <v>965</v>
      </c>
      <c r="BE21" s="28">
        <v>1</v>
      </c>
      <c r="BH21" s="17" t="s">
        <v>19</v>
      </c>
      <c r="BM21" s="18" t="s">
        <v>20</v>
      </c>
      <c r="BT21" s="19" t="s">
        <v>20</v>
      </c>
      <c r="BV21" s="19" t="s">
        <v>20</v>
      </c>
    </row>
    <row r="22" spans="1:76" x14ac:dyDescent="0.25">
      <c r="A22" s="14" t="s">
        <v>758</v>
      </c>
      <c r="B22" s="60">
        <f>VLOOKUP(A22,Pop!A52:B996,2,FALSE)</f>
        <v>281</v>
      </c>
      <c r="C22" s="15" t="s">
        <v>17</v>
      </c>
      <c r="D22" s="16">
        <v>100</v>
      </c>
      <c r="E22" s="16" t="s">
        <v>17</v>
      </c>
      <c r="F22" s="16">
        <v>10</v>
      </c>
      <c r="G22" s="38">
        <f>VLOOKUP(A22,'2016 Results'!C55:I366,6,FALSE)</f>
        <v>10</v>
      </c>
      <c r="H22" s="38"/>
      <c r="I22" s="93">
        <f t="shared" si="0"/>
        <v>0</v>
      </c>
      <c r="J22" s="16" t="s">
        <v>21</v>
      </c>
      <c r="L22" s="16">
        <v>2000</v>
      </c>
      <c r="M22" s="16" t="s">
        <v>656</v>
      </c>
      <c r="N22" s="27">
        <v>25</v>
      </c>
      <c r="O22" s="27">
        <v>42</v>
      </c>
      <c r="Q22" s="16">
        <v>15</v>
      </c>
      <c r="R22" s="16" t="s">
        <v>17</v>
      </c>
      <c r="S22" s="27">
        <v>10</v>
      </c>
      <c r="T22" s="16" t="s">
        <v>21</v>
      </c>
      <c r="V22" s="16">
        <v>2000</v>
      </c>
      <c r="W22" s="16" t="s">
        <v>761</v>
      </c>
      <c r="X22" s="27">
        <v>125</v>
      </c>
      <c r="Y22" s="27">
        <v>1000</v>
      </c>
      <c r="AA22" s="16" t="s">
        <v>19</v>
      </c>
      <c r="AG22" s="17">
        <v>100</v>
      </c>
      <c r="AH22" s="17">
        <v>15</v>
      </c>
      <c r="AI22" s="22">
        <v>11.5</v>
      </c>
      <c r="AJ22" s="17" t="s">
        <v>17</v>
      </c>
      <c r="AK22" s="22">
        <v>11.5</v>
      </c>
      <c r="AL22" s="17">
        <v>2000</v>
      </c>
      <c r="AM22" s="17" t="s">
        <v>38</v>
      </c>
      <c r="AN22" s="17" t="s">
        <v>762</v>
      </c>
      <c r="AO22" s="17" t="s">
        <v>763</v>
      </c>
      <c r="AX22" s="17">
        <v>11.5</v>
      </c>
      <c r="AY22" s="17" t="s">
        <v>17</v>
      </c>
      <c r="AZ22" s="17">
        <v>11.5</v>
      </c>
      <c r="BA22" s="17" t="s">
        <v>764</v>
      </c>
      <c r="BB22" s="17" t="s">
        <v>21</v>
      </c>
      <c r="BD22" s="17" t="s">
        <v>763</v>
      </c>
      <c r="BM22" s="18" t="s">
        <v>47</v>
      </c>
      <c r="BT22" s="19" t="s">
        <v>20</v>
      </c>
      <c r="BV22" s="19" t="s">
        <v>20</v>
      </c>
    </row>
    <row r="23" spans="1:76" x14ac:dyDescent="0.25">
      <c r="A23" s="14" t="s">
        <v>548</v>
      </c>
      <c r="B23" s="60">
        <f>VLOOKUP(A23,Pop!A53:B997,2,FALSE)</f>
        <v>262</v>
      </c>
      <c r="C23" s="15" t="s">
        <v>17</v>
      </c>
      <c r="D23" s="16">
        <v>129</v>
      </c>
      <c r="E23" s="16" t="s">
        <v>17</v>
      </c>
      <c r="F23" s="27">
        <v>25</v>
      </c>
      <c r="G23" s="38">
        <f>VLOOKUP(A23,'2016 Results'!C56:I367,6,FALSE)</f>
        <v>25</v>
      </c>
      <c r="H23" s="38"/>
      <c r="I23" s="93">
        <f t="shared" si="0"/>
        <v>0</v>
      </c>
      <c r="J23" s="16" t="s">
        <v>21</v>
      </c>
      <c r="L23" s="16">
        <v>1000</v>
      </c>
      <c r="M23" s="27">
        <v>7</v>
      </c>
      <c r="N23" s="27">
        <v>60</v>
      </c>
      <c r="O23" s="27">
        <v>95</v>
      </c>
      <c r="Q23" s="16">
        <v>5</v>
      </c>
      <c r="R23" s="16" t="s">
        <v>17</v>
      </c>
      <c r="S23" s="27">
        <v>25</v>
      </c>
      <c r="T23" s="16" t="s">
        <v>21</v>
      </c>
      <c r="V23" s="16">
        <v>1000</v>
      </c>
      <c r="W23" s="27">
        <v>7</v>
      </c>
      <c r="X23" s="27">
        <v>200</v>
      </c>
      <c r="Y23" s="27">
        <v>1425</v>
      </c>
      <c r="AA23" s="16" t="s">
        <v>19</v>
      </c>
      <c r="AG23" s="17">
        <v>128</v>
      </c>
      <c r="AH23" s="17">
        <v>5</v>
      </c>
      <c r="AI23" s="22">
        <v>18</v>
      </c>
      <c r="AJ23" s="17" t="s">
        <v>17</v>
      </c>
      <c r="AK23" s="22">
        <v>18</v>
      </c>
      <c r="AL23" s="17">
        <v>1000</v>
      </c>
      <c r="AM23" s="17" t="s">
        <v>21</v>
      </c>
      <c r="AO23" s="22">
        <v>7</v>
      </c>
      <c r="AS23" s="17" t="s">
        <v>19</v>
      </c>
      <c r="AX23" s="22">
        <v>18</v>
      </c>
      <c r="AY23" s="17" t="s">
        <v>17</v>
      </c>
      <c r="AZ23" s="22">
        <v>18</v>
      </c>
      <c r="BA23" s="17">
        <v>1000</v>
      </c>
      <c r="BB23" s="17" t="s">
        <v>21</v>
      </c>
      <c r="BD23" s="22">
        <v>7</v>
      </c>
      <c r="BH23" s="17" t="s">
        <v>19</v>
      </c>
      <c r="BM23" s="18" t="s">
        <v>20</v>
      </c>
      <c r="BT23" s="19" t="s">
        <v>20</v>
      </c>
      <c r="BV23" s="19" t="s">
        <v>20</v>
      </c>
    </row>
    <row r="24" spans="1:76" x14ac:dyDescent="0.25">
      <c r="A24" s="14" t="s">
        <v>717</v>
      </c>
      <c r="B24" s="60">
        <f>VLOOKUP(A24,Pop!A55:B999,2,FALSE)</f>
        <v>131</v>
      </c>
      <c r="C24" s="15" t="s">
        <v>17</v>
      </c>
      <c r="D24" s="16">
        <v>58</v>
      </c>
      <c r="E24" s="16" t="s">
        <v>17</v>
      </c>
      <c r="F24" s="16">
        <v>40</v>
      </c>
      <c r="G24" s="38">
        <f>VLOOKUP(A24,'2016 Results'!C58:I369,6,FALSE)</f>
        <v>40</v>
      </c>
      <c r="H24" s="38"/>
      <c r="I24" s="93">
        <f t="shared" si="0"/>
        <v>0</v>
      </c>
      <c r="J24" s="16" t="s">
        <v>21</v>
      </c>
      <c r="L24" s="16">
        <v>4000</v>
      </c>
      <c r="M24" s="16" t="s">
        <v>719</v>
      </c>
      <c r="N24" s="16">
        <v>45</v>
      </c>
      <c r="O24" s="16">
        <v>70</v>
      </c>
      <c r="Q24" s="16">
        <v>2</v>
      </c>
      <c r="R24" s="16" t="s">
        <v>17</v>
      </c>
      <c r="S24" s="16">
        <v>40</v>
      </c>
      <c r="T24" s="16" t="s">
        <v>21</v>
      </c>
      <c r="V24" s="16">
        <v>4000</v>
      </c>
      <c r="W24" s="16" t="s">
        <v>720</v>
      </c>
      <c r="X24" s="16">
        <v>145</v>
      </c>
      <c r="AA24" s="16" t="s">
        <v>19</v>
      </c>
      <c r="AG24" s="17">
        <v>0</v>
      </c>
      <c r="AH24" s="17">
        <v>0</v>
      </c>
      <c r="AI24" s="17">
        <v>0</v>
      </c>
      <c r="AJ24" s="17" t="s">
        <v>20</v>
      </c>
      <c r="AY24" s="17" t="s">
        <v>20</v>
      </c>
      <c r="BM24" s="18" t="s">
        <v>20</v>
      </c>
      <c r="BT24" s="19" t="s">
        <v>20</v>
      </c>
      <c r="BV24" s="19" t="s">
        <v>20</v>
      </c>
    </row>
    <row r="25" spans="1:76" x14ac:dyDescent="0.25">
      <c r="A25" s="14" t="s">
        <v>1321</v>
      </c>
      <c r="B25" s="60">
        <f>VLOOKUP(A25,Pop!A56:B1000,2,FALSE)</f>
        <v>8127</v>
      </c>
      <c r="C25" s="15" t="s">
        <v>17</v>
      </c>
      <c r="D25" s="16">
        <v>2900</v>
      </c>
      <c r="E25" s="16" t="s">
        <v>17</v>
      </c>
      <c r="F25" s="16">
        <v>7.03</v>
      </c>
      <c r="G25" s="38">
        <f>VLOOKUP(A25,'2016 Results'!C59:I370,6,FALSE)</f>
        <v>6.9</v>
      </c>
      <c r="H25" s="38"/>
      <c r="I25" s="93">
        <f t="shared" si="0"/>
        <v>1.8840579710144911E-2</v>
      </c>
      <c r="J25" s="16" t="s">
        <v>227</v>
      </c>
      <c r="L25" s="16">
        <v>500</v>
      </c>
      <c r="M25" s="16" t="s">
        <v>1325</v>
      </c>
      <c r="P25" s="16" t="s">
        <v>1326</v>
      </c>
      <c r="Q25" s="16">
        <v>90</v>
      </c>
      <c r="R25" s="16" t="s">
        <v>17</v>
      </c>
      <c r="S25" s="16">
        <v>21.1</v>
      </c>
      <c r="T25" s="16" t="s">
        <v>227</v>
      </c>
      <c r="V25" s="16">
        <v>500</v>
      </c>
      <c r="W25" s="16" t="s">
        <v>1325</v>
      </c>
      <c r="Z25" s="16" t="s">
        <v>1327</v>
      </c>
      <c r="AA25" s="16" t="s">
        <v>19</v>
      </c>
      <c r="AG25" s="17">
        <v>2810</v>
      </c>
      <c r="AH25" s="17">
        <v>90</v>
      </c>
      <c r="AI25" s="17">
        <v>23.91</v>
      </c>
      <c r="AJ25" s="17" t="s">
        <v>17</v>
      </c>
      <c r="AK25" s="17">
        <v>23.91</v>
      </c>
      <c r="AL25" s="17">
        <v>0</v>
      </c>
      <c r="AM25" s="17" t="s">
        <v>227</v>
      </c>
      <c r="AO25" s="17" t="s">
        <v>1325</v>
      </c>
      <c r="AR25" s="17">
        <v>27.09</v>
      </c>
      <c r="AS25" s="17" t="s">
        <v>19</v>
      </c>
      <c r="AX25" s="17">
        <v>23.91</v>
      </c>
      <c r="AY25" s="17" t="s">
        <v>17</v>
      </c>
      <c r="AZ25" s="17">
        <v>23.91</v>
      </c>
      <c r="BA25" s="17">
        <v>0</v>
      </c>
      <c r="BB25" s="17" t="s">
        <v>227</v>
      </c>
      <c r="BD25" s="17" t="s">
        <v>1325</v>
      </c>
      <c r="BG25" s="17">
        <v>27.09</v>
      </c>
      <c r="BH25" s="17" t="s">
        <v>19</v>
      </c>
      <c r="BM25" s="18" t="s">
        <v>17</v>
      </c>
      <c r="BN25" s="18" t="s">
        <v>1328</v>
      </c>
      <c r="BO25" s="18" t="s">
        <v>1329</v>
      </c>
      <c r="BP25" s="18" t="s">
        <v>227</v>
      </c>
      <c r="BT25" s="19" t="s">
        <v>20</v>
      </c>
      <c r="BV25" s="19" t="s">
        <v>20</v>
      </c>
    </row>
    <row r="26" spans="1:76" x14ac:dyDescent="0.25">
      <c r="A26" s="14" t="s">
        <v>593</v>
      </c>
      <c r="B26" s="60">
        <f>VLOOKUP(A26,Pop!A62:B1006,2,FALSE)</f>
        <v>577</v>
      </c>
      <c r="C26" s="15" t="s">
        <v>17</v>
      </c>
      <c r="D26" s="16">
        <v>241</v>
      </c>
      <c r="E26" s="16" t="s">
        <v>17</v>
      </c>
      <c r="F26" s="16">
        <v>33</v>
      </c>
      <c r="G26" s="38">
        <f>VLOOKUP(A26,'2016 Results'!C65:I376,6,FALSE)</f>
        <v>33</v>
      </c>
      <c r="H26" s="38"/>
      <c r="I26" s="93">
        <f t="shared" si="0"/>
        <v>0</v>
      </c>
      <c r="J26" s="16" t="s">
        <v>21</v>
      </c>
      <c r="L26" s="16">
        <v>3000</v>
      </c>
      <c r="M26" s="16" t="s">
        <v>596</v>
      </c>
      <c r="N26" s="16">
        <v>37.5</v>
      </c>
      <c r="O26" s="16">
        <v>48.75</v>
      </c>
      <c r="Q26" s="16">
        <v>34</v>
      </c>
      <c r="R26" s="16" t="s">
        <v>17</v>
      </c>
      <c r="S26" s="16">
        <v>33</v>
      </c>
      <c r="T26" s="16" t="s">
        <v>21</v>
      </c>
      <c r="V26" s="16">
        <v>3000</v>
      </c>
      <c r="W26" s="16" t="s">
        <v>596</v>
      </c>
      <c r="X26" s="16">
        <v>82.5</v>
      </c>
      <c r="Y26" s="16">
        <v>476.25</v>
      </c>
      <c r="AA26" s="16" t="s">
        <v>22</v>
      </c>
      <c r="AC26" s="16">
        <v>423750.99</v>
      </c>
      <c r="AF26" s="16" t="s">
        <v>597</v>
      </c>
      <c r="AG26" s="17">
        <v>207</v>
      </c>
      <c r="AH26" s="17">
        <v>26</v>
      </c>
      <c r="AI26" s="17">
        <v>15</v>
      </c>
      <c r="AJ26" s="17" t="s">
        <v>17</v>
      </c>
      <c r="AK26" s="17">
        <v>15</v>
      </c>
      <c r="AL26" s="17" t="s">
        <v>598</v>
      </c>
      <c r="AM26" s="17" t="s">
        <v>38</v>
      </c>
      <c r="AN26" s="17" t="s">
        <v>62</v>
      </c>
      <c r="AO26" s="17" t="s">
        <v>95</v>
      </c>
      <c r="AR26" s="17" t="s">
        <v>62</v>
      </c>
      <c r="AS26" s="17" t="s">
        <v>19</v>
      </c>
      <c r="AX26" s="17">
        <v>15</v>
      </c>
      <c r="AY26" s="17" t="s">
        <v>20</v>
      </c>
      <c r="BG26" s="17" t="s">
        <v>62</v>
      </c>
      <c r="BH26" s="17" t="s">
        <v>19</v>
      </c>
      <c r="BM26" s="18" t="s">
        <v>20</v>
      </c>
      <c r="BT26" s="19" t="s">
        <v>20</v>
      </c>
      <c r="BV26" s="19" t="s">
        <v>20</v>
      </c>
      <c r="BX26" s="57" t="s">
        <v>599</v>
      </c>
    </row>
    <row r="27" spans="1:76" x14ac:dyDescent="0.25">
      <c r="A27" s="14" t="s">
        <v>660</v>
      </c>
      <c r="B27" s="60">
        <f>VLOOKUP(A27,Pop!A65:B1009,2,FALSE)</f>
        <v>1832</v>
      </c>
      <c r="C27" s="15" t="s">
        <v>17</v>
      </c>
      <c r="D27" s="16">
        <v>794</v>
      </c>
      <c r="E27" s="16" t="s">
        <v>17</v>
      </c>
      <c r="F27" s="16">
        <v>18.54</v>
      </c>
      <c r="G27" s="38">
        <f>VLOOKUP(A27,'2016 Results'!C68:I379,6,FALSE)</f>
        <v>18.18</v>
      </c>
      <c r="H27" s="38"/>
      <c r="I27" s="93">
        <f t="shared" si="0"/>
        <v>1.9801980198019771E-2</v>
      </c>
      <c r="J27" s="16" t="s">
        <v>21</v>
      </c>
      <c r="L27" s="16">
        <v>1000</v>
      </c>
      <c r="M27" s="16">
        <v>3.1800000000000001E-3</v>
      </c>
      <c r="N27" s="16">
        <v>31.26</v>
      </c>
      <c r="O27" s="16">
        <v>47.16</v>
      </c>
      <c r="Q27" s="16">
        <v>83</v>
      </c>
      <c r="R27" s="16" t="s">
        <v>17</v>
      </c>
      <c r="S27" s="16">
        <v>18.54</v>
      </c>
      <c r="T27" s="16" t="s">
        <v>21</v>
      </c>
      <c r="V27" s="16">
        <v>1000</v>
      </c>
      <c r="W27" s="16">
        <v>3.1800000000000001E-3</v>
      </c>
      <c r="X27" s="16">
        <v>94.86</v>
      </c>
      <c r="Y27" s="16">
        <v>651.36</v>
      </c>
      <c r="AA27" s="16" t="s">
        <v>22</v>
      </c>
      <c r="AG27" s="17">
        <v>793</v>
      </c>
      <c r="AH27" s="17">
        <v>83</v>
      </c>
      <c r="AI27" s="17">
        <v>60</v>
      </c>
      <c r="AJ27" s="17" t="s">
        <v>17</v>
      </c>
      <c r="AK27" s="17">
        <v>45.09</v>
      </c>
      <c r="AL27" s="17">
        <v>1000</v>
      </c>
      <c r="AM27" s="17" t="s">
        <v>21</v>
      </c>
      <c r="AO27" s="17">
        <v>8.2799999999999992E-3</v>
      </c>
      <c r="AS27" s="17" t="s">
        <v>22</v>
      </c>
      <c r="AX27" s="17">
        <v>155</v>
      </c>
      <c r="AY27" s="17" t="s">
        <v>17</v>
      </c>
      <c r="AZ27" s="17">
        <v>45.09</v>
      </c>
      <c r="BA27" s="17">
        <v>1000</v>
      </c>
      <c r="BB27" s="17" t="s">
        <v>21</v>
      </c>
      <c r="BD27" s="17">
        <v>8.2799999999999992E-3</v>
      </c>
      <c r="BH27" s="17" t="s">
        <v>22</v>
      </c>
      <c r="BM27" s="18" t="s">
        <v>47</v>
      </c>
      <c r="BT27" s="19" t="s">
        <v>20</v>
      </c>
      <c r="BV27" s="19" t="s">
        <v>20</v>
      </c>
    </row>
    <row r="28" spans="1:76" ht="30" x14ac:dyDescent="0.25">
      <c r="A28" s="14" t="s">
        <v>65</v>
      </c>
      <c r="B28" s="60">
        <f>VLOOKUP(A28,Pop!A71:B1015,2,FALSE)</f>
        <v>662</v>
      </c>
      <c r="C28" s="15" t="s">
        <v>17</v>
      </c>
      <c r="D28" s="16">
        <v>310</v>
      </c>
      <c r="E28" s="16" t="s">
        <v>17</v>
      </c>
      <c r="F28" s="16">
        <v>30</v>
      </c>
      <c r="G28" s="38">
        <f>VLOOKUP(A28,'2016 Results'!C74:I385,6,FALSE)</f>
        <v>25</v>
      </c>
      <c r="H28" s="38"/>
      <c r="I28" s="93">
        <f t="shared" si="0"/>
        <v>0.2</v>
      </c>
      <c r="J28" s="16" t="s">
        <v>21</v>
      </c>
      <c r="L28" s="16">
        <v>3000</v>
      </c>
      <c r="M28" s="16">
        <v>7.5</v>
      </c>
      <c r="N28" s="16">
        <v>45</v>
      </c>
      <c r="O28" s="16">
        <v>82.5</v>
      </c>
      <c r="Q28" s="16">
        <v>45</v>
      </c>
      <c r="R28" s="16" t="s">
        <v>17</v>
      </c>
      <c r="S28" s="16">
        <v>30</v>
      </c>
      <c r="T28" s="16" t="s">
        <v>21</v>
      </c>
      <c r="V28" s="16">
        <v>3000</v>
      </c>
      <c r="W28" s="16">
        <v>7.5</v>
      </c>
      <c r="X28" s="16">
        <v>195</v>
      </c>
      <c r="Y28" s="16">
        <v>1507.5</v>
      </c>
      <c r="AA28" s="16" t="s">
        <v>18</v>
      </c>
      <c r="AC28" s="26">
        <v>615000</v>
      </c>
      <c r="AE28" s="16" t="s">
        <v>68</v>
      </c>
      <c r="AG28" s="17">
        <v>300</v>
      </c>
      <c r="AH28" s="17">
        <v>30</v>
      </c>
      <c r="AI28" s="17">
        <v>13.5</v>
      </c>
      <c r="AJ28" s="17" t="s">
        <v>20</v>
      </c>
      <c r="AP28" s="17">
        <v>13.5</v>
      </c>
      <c r="AR28" s="17" t="s">
        <v>69</v>
      </c>
      <c r="AS28" s="17" t="s">
        <v>22</v>
      </c>
      <c r="AU28" s="32">
        <v>209000</v>
      </c>
      <c r="AX28" s="17">
        <v>13.5</v>
      </c>
      <c r="AY28" s="17" t="s">
        <v>20</v>
      </c>
      <c r="BE28" s="17">
        <v>13.5</v>
      </c>
      <c r="BG28" s="17" t="s">
        <v>70</v>
      </c>
      <c r="BH28" s="17" t="s">
        <v>22</v>
      </c>
      <c r="BJ28" s="25">
        <v>209000</v>
      </c>
      <c r="BM28" s="18" t="s">
        <v>20</v>
      </c>
      <c r="BT28" s="19" t="s">
        <v>17</v>
      </c>
      <c r="BU28" s="19">
        <v>16.5</v>
      </c>
      <c r="BV28" s="19" t="s">
        <v>20</v>
      </c>
      <c r="BX28" s="57" t="s">
        <v>71</v>
      </c>
    </row>
    <row r="29" spans="1:76" x14ac:dyDescent="0.25">
      <c r="A29" s="14" t="s">
        <v>1195</v>
      </c>
      <c r="B29" s="60">
        <f>VLOOKUP(A29,Pop!A72:B1016,2,FALSE)</f>
        <v>683</v>
      </c>
      <c r="C29" s="15" t="s">
        <v>17</v>
      </c>
      <c r="D29" s="16">
        <v>800</v>
      </c>
      <c r="E29" s="16" t="s">
        <v>17</v>
      </c>
      <c r="F29" s="16">
        <v>20.350000000000001</v>
      </c>
      <c r="G29" s="38">
        <f>VLOOKUP(A29,'2016 Results'!C75:I386,6,FALSE)</f>
        <v>19.75</v>
      </c>
      <c r="H29" s="38">
        <f>F29-G29</f>
        <v>0.60000000000000142</v>
      </c>
      <c r="I29" s="93">
        <f t="shared" si="0"/>
        <v>3.037974683544311E-2</v>
      </c>
      <c r="J29" s="16" t="s">
        <v>21</v>
      </c>
      <c r="L29" s="16">
        <v>3000</v>
      </c>
      <c r="M29" s="16" t="s">
        <v>1198</v>
      </c>
      <c r="N29" s="16">
        <v>27.05</v>
      </c>
      <c r="O29" s="16">
        <v>43.8</v>
      </c>
      <c r="Q29" s="16">
        <v>10</v>
      </c>
      <c r="R29" s="16" t="s">
        <v>20</v>
      </c>
      <c r="X29" s="16">
        <v>94.05</v>
      </c>
      <c r="Y29" s="16">
        <v>680.3</v>
      </c>
      <c r="AA29" s="16" t="s">
        <v>19</v>
      </c>
      <c r="AG29" s="17">
        <v>800</v>
      </c>
      <c r="AH29" s="17">
        <v>10</v>
      </c>
      <c r="AI29" s="17">
        <v>31.52</v>
      </c>
      <c r="AJ29" s="17" t="s">
        <v>17</v>
      </c>
      <c r="AK29" s="17" t="s">
        <v>1199</v>
      </c>
      <c r="AL29" s="17">
        <v>3000</v>
      </c>
      <c r="AM29" s="17" t="s">
        <v>21</v>
      </c>
      <c r="AO29" s="17">
        <v>3.61</v>
      </c>
      <c r="AQ29" s="17" t="s">
        <v>1200</v>
      </c>
      <c r="AS29" s="17" t="s">
        <v>175</v>
      </c>
      <c r="AW29" s="17" t="s">
        <v>1201</v>
      </c>
      <c r="AX29" s="17">
        <v>150</v>
      </c>
      <c r="AY29" s="17" t="s">
        <v>17</v>
      </c>
      <c r="AZ29" s="17" t="s">
        <v>1202</v>
      </c>
      <c r="BA29" s="17">
        <v>3000</v>
      </c>
      <c r="BB29" s="17" t="s">
        <v>21</v>
      </c>
      <c r="BD29" s="17">
        <v>10.3</v>
      </c>
      <c r="BF29" s="17">
        <v>10.3</v>
      </c>
      <c r="BH29" s="17" t="s">
        <v>175</v>
      </c>
      <c r="BL29" s="17" t="s">
        <v>1203</v>
      </c>
      <c r="BM29" s="18" t="s">
        <v>17</v>
      </c>
      <c r="BN29" s="18">
        <v>2</v>
      </c>
      <c r="BO29" s="18">
        <v>4</v>
      </c>
      <c r="BP29" s="18" t="s">
        <v>38</v>
      </c>
      <c r="BR29" s="18" t="s">
        <v>1204</v>
      </c>
      <c r="BS29" s="18" t="s">
        <v>1205</v>
      </c>
      <c r="BT29" s="19" t="s">
        <v>20</v>
      </c>
      <c r="BV29" s="19" t="s">
        <v>17</v>
      </c>
      <c r="BW29" s="54">
        <v>2.88</v>
      </c>
    </row>
    <row r="30" spans="1:76" x14ac:dyDescent="0.25">
      <c r="A30" s="14" t="s">
        <v>2242</v>
      </c>
      <c r="B30" s="60">
        <f>VLOOKUP(A30,Pop!A73:B1017,2,FALSE)</f>
        <v>1776</v>
      </c>
      <c r="C30" s="15" t="s">
        <v>17</v>
      </c>
      <c r="D30" s="16">
        <v>800</v>
      </c>
      <c r="E30" s="16" t="s">
        <v>17</v>
      </c>
      <c r="F30" s="16">
        <v>17.25</v>
      </c>
      <c r="G30" s="38">
        <f>VLOOKUP(A30,'2016 Results'!C76:I387,6,FALSE)</f>
        <v>17.25</v>
      </c>
      <c r="H30" s="38">
        <f t="shared" ref="H30:H93" si="1">F30-G30</f>
        <v>0</v>
      </c>
      <c r="I30" s="93">
        <f t="shared" si="0"/>
        <v>0</v>
      </c>
      <c r="J30" s="16" t="s">
        <v>21</v>
      </c>
      <c r="L30" s="16">
        <v>1000</v>
      </c>
      <c r="M30" s="16" t="s">
        <v>1290</v>
      </c>
      <c r="N30" s="16">
        <v>23.77</v>
      </c>
      <c r="O30" s="16">
        <v>33.99</v>
      </c>
      <c r="Q30" s="16">
        <v>10</v>
      </c>
      <c r="R30" s="16" t="s">
        <v>20</v>
      </c>
      <c r="X30" s="16">
        <v>75.69</v>
      </c>
      <c r="Y30" s="16" t="s">
        <v>647</v>
      </c>
      <c r="AA30" s="16" t="s">
        <v>22</v>
      </c>
      <c r="AC30" s="24">
        <v>660000</v>
      </c>
      <c r="AG30" s="17">
        <v>790</v>
      </c>
      <c r="AH30" s="17">
        <v>10</v>
      </c>
      <c r="AI30" s="17">
        <v>35</v>
      </c>
      <c r="AJ30" s="17" t="s">
        <v>17</v>
      </c>
      <c r="AK30" s="17">
        <v>26.72</v>
      </c>
      <c r="AL30" s="17">
        <v>1000</v>
      </c>
      <c r="AM30" s="17" t="s">
        <v>21</v>
      </c>
      <c r="AO30" s="17" t="s">
        <v>1291</v>
      </c>
      <c r="AQ30" s="17" t="s">
        <v>1292</v>
      </c>
      <c r="AS30" s="17" t="s">
        <v>59</v>
      </c>
      <c r="AU30" s="25">
        <v>1051000</v>
      </c>
      <c r="AY30" s="17" t="s">
        <v>20</v>
      </c>
      <c r="BM30" s="18" t="s">
        <v>47</v>
      </c>
      <c r="BT30" s="19" t="s">
        <v>20</v>
      </c>
      <c r="BV30" s="19" t="s">
        <v>17</v>
      </c>
      <c r="BW30" s="54" t="s">
        <v>1293</v>
      </c>
      <c r="BX30" s="57" t="s">
        <v>2950</v>
      </c>
    </row>
    <row r="31" spans="1:76" x14ac:dyDescent="0.25">
      <c r="A31" s="14" t="s">
        <v>1979</v>
      </c>
      <c r="B31" s="60">
        <f>VLOOKUP(A31,Pop!A74:B1018,2,FALSE)</f>
        <v>438</v>
      </c>
      <c r="C31" s="15" t="s">
        <v>17</v>
      </c>
      <c r="D31" s="16">
        <v>202</v>
      </c>
      <c r="E31" s="16" t="s">
        <v>17</v>
      </c>
      <c r="F31" s="16">
        <v>18.41</v>
      </c>
      <c r="G31" s="38">
        <f>VLOOKUP(A31,'2016 Results'!C77:I388,6,FALSE)</f>
        <v>27.5</v>
      </c>
      <c r="H31" s="38">
        <f t="shared" si="1"/>
        <v>-9.09</v>
      </c>
      <c r="I31" s="93">
        <f t="shared" si="0"/>
        <v>-0.33054545454545453</v>
      </c>
      <c r="J31" s="16" t="s">
        <v>21</v>
      </c>
      <c r="L31" s="16">
        <v>0</v>
      </c>
      <c r="M31" s="16" t="s">
        <v>1982</v>
      </c>
      <c r="N31" s="16">
        <v>67.959999999999994</v>
      </c>
      <c r="O31" s="16">
        <v>117.51</v>
      </c>
      <c r="Q31" s="16">
        <v>12</v>
      </c>
      <c r="R31" s="16" t="s">
        <v>17</v>
      </c>
      <c r="S31" s="16">
        <v>18.41</v>
      </c>
      <c r="T31" s="16" t="s">
        <v>21</v>
      </c>
      <c r="V31" s="16">
        <v>0</v>
      </c>
      <c r="W31" s="16" t="s">
        <v>1983</v>
      </c>
      <c r="Z31" s="16" t="s">
        <v>1984</v>
      </c>
      <c r="AA31" s="16" t="s">
        <v>19</v>
      </c>
      <c r="AG31" s="17">
        <v>190</v>
      </c>
      <c r="AH31" s="17">
        <v>12</v>
      </c>
      <c r="AI31" s="17">
        <v>23.45</v>
      </c>
      <c r="AJ31" s="17" t="s">
        <v>17</v>
      </c>
      <c r="AK31" s="17">
        <v>12.25</v>
      </c>
      <c r="AL31" s="17">
        <v>0</v>
      </c>
      <c r="AM31" s="17" t="s">
        <v>21</v>
      </c>
      <c r="AO31" s="17" t="s">
        <v>1985</v>
      </c>
      <c r="AQ31" s="17">
        <v>17.37</v>
      </c>
      <c r="AS31" s="17" t="s">
        <v>19</v>
      </c>
      <c r="AX31" s="17">
        <v>29.12</v>
      </c>
      <c r="AY31" s="17" t="s">
        <v>17</v>
      </c>
      <c r="AZ31" s="17">
        <v>12.25</v>
      </c>
      <c r="BA31" s="17">
        <v>0</v>
      </c>
      <c r="BB31" s="17" t="s">
        <v>21</v>
      </c>
      <c r="BD31" s="17" t="s">
        <v>1985</v>
      </c>
      <c r="BF31" s="17">
        <v>17.37</v>
      </c>
      <c r="BH31" s="17" t="s">
        <v>19</v>
      </c>
      <c r="BM31" s="18" t="s">
        <v>17</v>
      </c>
      <c r="BN31" s="18">
        <v>1.25</v>
      </c>
      <c r="BO31" s="18">
        <v>10</v>
      </c>
      <c r="BP31" s="18" t="s">
        <v>38</v>
      </c>
      <c r="BR31" s="18" t="s">
        <v>1986</v>
      </c>
      <c r="BT31" s="19" t="s">
        <v>20</v>
      </c>
      <c r="BV31" s="19" t="s">
        <v>17</v>
      </c>
      <c r="BW31" s="54">
        <v>1</v>
      </c>
    </row>
    <row r="32" spans="1:76" x14ac:dyDescent="0.25">
      <c r="A32" s="14" t="s">
        <v>2175</v>
      </c>
      <c r="B32" s="60">
        <f>VLOOKUP(A32,Pop!A76:B1020,2,FALSE)</f>
        <v>798</v>
      </c>
      <c r="C32" s="15" t="s">
        <v>17</v>
      </c>
      <c r="D32" s="16">
        <v>325</v>
      </c>
      <c r="E32" s="16" t="s">
        <v>17</v>
      </c>
      <c r="F32" s="16">
        <v>15.5</v>
      </c>
      <c r="G32" s="38">
        <f>VLOOKUP(A32,'2016 Results'!C79:I390,6,FALSE)</f>
        <v>13.5</v>
      </c>
      <c r="H32" s="38">
        <f t="shared" si="1"/>
        <v>2</v>
      </c>
      <c r="I32" s="93">
        <f t="shared" si="0"/>
        <v>0.14814814814814814</v>
      </c>
      <c r="J32" s="16" t="s">
        <v>21</v>
      </c>
      <c r="L32" s="16">
        <v>2000</v>
      </c>
      <c r="M32" s="16" t="s">
        <v>57</v>
      </c>
      <c r="N32" s="27">
        <v>39.5</v>
      </c>
      <c r="O32" s="27">
        <v>79.5</v>
      </c>
      <c r="Q32" s="16">
        <v>25</v>
      </c>
      <c r="R32" s="16" t="s">
        <v>17</v>
      </c>
      <c r="S32" s="27">
        <v>15.5</v>
      </c>
      <c r="T32" s="16" t="s">
        <v>21</v>
      </c>
      <c r="V32" s="16" t="s">
        <v>778</v>
      </c>
      <c r="W32" s="16" t="s">
        <v>57</v>
      </c>
      <c r="X32" s="27">
        <v>198.5</v>
      </c>
      <c r="Y32" s="27">
        <v>1598.5</v>
      </c>
      <c r="AA32" s="16" t="s">
        <v>19</v>
      </c>
      <c r="AF32" s="16" t="s">
        <v>647</v>
      </c>
      <c r="AG32" s="17">
        <v>310</v>
      </c>
      <c r="AH32" s="17">
        <v>25</v>
      </c>
      <c r="AI32" s="22">
        <v>20</v>
      </c>
      <c r="AJ32" s="17" t="s">
        <v>17</v>
      </c>
      <c r="AK32" s="22">
        <v>15</v>
      </c>
      <c r="AL32" s="17" t="s">
        <v>778</v>
      </c>
      <c r="AM32" s="17" t="s">
        <v>21</v>
      </c>
      <c r="AO32" s="17" t="s">
        <v>779</v>
      </c>
      <c r="AS32" s="17" t="s">
        <v>19</v>
      </c>
      <c r="AX32" s="22">
        <v>20</v>
      </c>
      <c r="AY32" s="17" t="s">
        <v>17</v>
      </c>
      <c r="AZ32" s="22">
        <v>15</v>
      </c>
      <c r="BA32" s="17" t="s">
        <v>778</v>
      </c>
      <c r="BB32" s="17" t="s">
        <v>21</v>
      </c>
      <c r="BH32" s="17" t="s">
        <v>19</v>
      </c>
      <c r="BM32" s="18" t="s">
        <v>20</v>
      </c>
      <c r="BT32" s="19" t="s">
        <v>17</v>
      </c>
      <c r="BU32" s="23">
        <v>19</v>
      </c>
      <c r="BV32" s="19" t="s">
        <v>20</v>
      </c>
    </row>
    <row r="33" spans="1:76" s="20" customFormat="1" x14ac:dyDescent="0.25">
      <c r="A33" s="96" t="s">
        <v>1824</v>
      </c>
      <c r="B33" s="97">
        <f>VLOOKUP(A33,Pop!A80:B1024,2,FALSE)</f>
        <v>2123</v>
      </c>
      <c r="C33" s="20" t="s">
        <v>17</v>
      </c>
      <c r="D33" s="20">
        <v>959</v>
      </c>
      <c r="E33" s="20" t="s">
        <v>17</v>
      </c>
      <c r="F33" s="20">
        <v>12</v>
      </c>
      <c r="G33" s="42">
        <f>VLOOKUP(A33,'2016 Results'!C83:I394,6,FALSE)</f>
        <v>6.9</v>
      </c>
      <c r="H33" s="38">
        <f t="shared" si="1"/>
        <v>5.0999999999999996</v>
      </c>
      <c r="I33" s="98">
        <f t="shared" si="0"/>
        <v>0.73913043478260865</v>
      </c>
      <c r="J33" s="20" t="s">
        <v>21</v>
      </c>
      <c r="L33" s="20">
        <v>1500</v>
      </c>
      <c r="M33" s="20">
        <v>7.2500000000000004E-3</v>
      </c>
      <c r="N33" s="20">
        <v>37.380000000000003</v>
      </c>
      <c r="O33" s="20">
        <v>73.63</v>
      </c>
      <c r="Q33" s="20">
        <v>44</v>
      </c>
      <c r="R33" s="20" t="s">
        <v>17</v>
      </c>
      <c r="S33" s="20">
        <v>12</v>
      </c>
      <c r="T33" s="20" t="s">
        <v>21</v>
      </c>
      <c r="V33" s="20">
        <v>1500</v>
      </c>
      <c r="W33" s="20">
        <v>7.2500000000000004E-3</v>
      </c>
      <c r="X33" s="20">
        <v>182.38</v>
      </c>
      <c r="Y33" s="20">
        <v>1057.3800000000001</v>
      </c>
      <c r="AA33" s="20" t="s">
        <v>19</v>
      </c>
      <c r="AG33" s="20">
        <v>947</v>
      </c>
      <c r="AH33" s="20">
        <v>44</v>
      </c>
      <c r="AJ33" s="20" t="s">
        <v>17</v>
      </c>
      <c r="AK33" s="20">
        <v>10.4</v>
      </c>
      <c r="AL33" s="20">
        <v>1500</v>
      </c>
      <c r="AM33" s="20" t="s">
        <v>21</v>
      </c>
      <c r="AO33" s="20">
        <v>5.2500000000000003E-3</v>
      </c>
      <c r="AR33" s="20" t="s">
        <v>1827</v>
      </c>
      <c r="AS33" s="20" t="s">
        <v>22</v>
      </c>
      <c r="AU33" s="20" t="s">
        <v>1828</v>
      </c>
      <c r="AY33" s="20" t="s">
        <v>17</v>
      </c>
      <c r="AZ33" s="20">
        <v>10.4</v>
      </c>
      <c r="BA33" s="20">
        <v>1500</v>
      </c>
      <c r="BB33" s="20" t="s">
        <v>21</v>
      </c>
      <c r="BD33" s="20">
        <v>5.2500000000000003E-3</v>
      </c>
      <c r="BG33" s="20" t="s">
        <v>1829</v>
      </c>
      <c r="BH33" s="20" t="s">
        <v>22</v>
      </c>
      <c r="BJ33" s="20" t="s">
        <v>1828</v>
      </c>
      <c r="BM33" s="20" t="s">
        <v>47</v>
      </c>
      <c r="BT33" s="20" t="s">
        <v>17</v>
      </c>
      <c r="BU33" s="20">
        <v>14.25</v>
      </c>
      <c r="BV33" s="20" t="s">
        <v>17</v>
      </c>
      <c r="BW33" s="29" t="s">
        <v>1830</v>
      </c>
      <c r="BX33" s="57" t="s">
        <v>1831</v>
      </c>
    </row>
    <row r="34" spans="1:76" ht="30" x14ac:dyDescent="0.25">
      <c r="A34" s="14" t="s">
        <v>1514</v>
      </c>
      <c r="B34" s="60">
        <f>VLOOKUP(A34,Pop!A82:B1026,2,FALSE)</f>
        <v>371</v>
      </c>
      <c r="C34" s="15" t="s">
        <v>17</v>
      </c>
      <c r="D34" s="16">
        <v>170</v>
      </c>
      <c r="E34" s="16" t="s">
        <v>17</v>
      </c>
      <c r="F34" s="16">
        <v>25</v>
      </c>
      <c r="G34" s="38">
        <f>VLOOKUP(A34,'2016 Results'!C85:I396,6,FALSE)</f>
        <v>25</v>
      </c>
      <c r="H34" s="38">
        <f t="shared" si="1"/>
        <v>0</v>
      </c>
      <c r="I34" s="93">
        <f t="shared" si="0"/>
        <v>0</v>
      </c>
      <c r="J34" s="16" t="s">
        <v>21</v>
      </c>
      <c r="M34" s="16" t="s">
        <v>1517</v>
      </c>
      <c r="N34" s="16" t="s">
        <v>1518</v>
      </c>
      <c r="O34" s="16" t="s">
        <v>1518</v>
      </c>
      <c r="P34" s="16" t="s">
        <v>1519</v>
      </c>
      <c r="Q34" s="16">
        <v>24</v>
      </c>
      <c r="R34" s="16" t="s">
        <v>17</v>
      </c>
      <c r="S34" s="27">
        <v>25</v>
      </c>
      <c r="V34" s="16">
        <v>0</v>
      </c>
      <c r="W34" s="16" t="s">
        <v>1520</v>
      </c>
      <c r="X34" s="16" t="s">
        <v>1521</v>
      </c>
      <c r="Y34" s="16" t="s">
        <v>75</v>
      </c>
      <c r="AA34" s="16" t="s">
        <v>19</v>
      </c>
      <c r="AG34" s="17">
        <v>170</v>
      </c>
      <c r="AH34" s="17">
        <v>19</v>
      </c>
      <c r="AI34" s="22">
        <v>15</v>
      </c>
      <c r="AJ34" s="17" t="s">
        <v>17</v>
      </c>
      <c r="AK34" s="22">
        <v>15</v>
      </c>
      <c r="AL34" s="17" t="s">
        <v>1522</v>
      </c>
      <c r="AM34" s="17" t="s">
        <v>21</v>
      </c>
      <c r="AO34" s="17" t="s">
        <v>1523</v>
      </c>
      <c r="AR34" s="17" t="s">
        <v>1524</v>
      </c>
      <c r="AS34" s="17" t="s">
        <v>19</v>
      </c>
      <c r="AY34" s="17" t="s">
        <v>17</v>
      </c>
      <c r="AZ34" s="22">
        <v>15</v>
      </c>
      <c r="BA34" s="17" t="s">
        <v>1522</v>
      </c>
      <c r="BB34" s="17" t="s">
        <v>21</v>
      </c>
      <c r="BD34" s="17" t="s">
        <v>1525</v>
      </c>
      <c r="BH34" s="17" t="s">
        <v>19</v>
      </c>
      <c r="BM34" s="18" t="s">
        <v>20</v>
      </c>
      <c r="BT34" s="19" t="s">
        <v>20</v>
      </c>
      <c r="BV34" s="19" t="s">
        <v>17</v>
      </c>
      <c r="BW34" s="54" t="s">
        <v>1526</v>
      </c>
    </row>
    <row r="35" spans="1:76" s="20" customFormat="1" x14ac:dyDescent="0.25">
      <c r="A35" s="96" t="s">
        <v>888</v>
      </c>
      <c r="B35" s="97">
        <f>VLOOKUP(A35,Pop!A86:B1030,2,FALSE)</f>
        <v>4151</v>
      </c>
      <c r="C35" s="20" t="s">
        <v>17</v>
      </c>
      <c r="D35" s="20">
        <v>1557</v>
      </c>
      <c r="E35" s="20" t="s">
        <v>17</v>
      </c>
      <c r="F35" s="20">
        <v>14.33</v>
      </c>
      <c r="G35" s="42">
        <f>VLOOKUP(A35,'2016 Results'!C89:I400,6,FALSE)</f>
        <v>9.65</v>
      </c>
      <c r="H35" s="38">
        <f t="shared" si="1"/>
        <v>4.68</v>
      </c>
      <c r="I35" s="98">
        <f t="shared" si="0"/>
        <v>0.48497409326424867</v>
      </c>
      <c r="J35" s="20" t="s">
        <v>21</v>
      </c>
      <c r="L35" s="20">
        <v>0</v>
      </c>
      <c r="M35" s="20">
        <v>2.8999999999999998E-3</v>
      </c>
      <c r="N35" s="20">
        <v>28.33</v>
      </c>
      <c r="O35" s="20">
        <v>43.33</v>
      </c>
      <c r="Q35" s="20">
        <v>230</v>
      </c>
      <c r="R35" s="20" t="s">
        <v>17</v>
      </c>
      <c r="S35" s="20">
        <v>14.33</v>
      </c>
      <c r="T35" s="20" t="s">
        <v>21</v>
      </c>
      <c r="V35" s="20">
        <v>0</v>
      </c>
      <c r="W35" s="20">
        <v>2.8999999999999998E-3</v>
      </c>
      <c r="X35" s="20">
        <v>8.83</v>
      </c>
      <c r="Y35" s="20">
        <v>594.33000000000004</v>
      </c>
      <c r="AA35" s="20" t="s">
        <v>147</v>
      </c>
      <c r="AD35" s="20" t="s">
        <v>891</v>
      </c>
      <c r="AG35" s="20">
        <v>1499</v>
      </c>
      <c r="AH35" s="20">
        <v>198</v>
      </c>
      <c r="AI35" s="20">
        <v>35.409999999999997</v>
      </c>
      <c r="AJ35" s="20" t="s">
        <v>17</v>
      </c>
      <c r="AK35" s="20">
        <v>10.5</v>
      </c>
      <c r="AL35" s="20">
        <v>0</v>
      </c>
      <c r="AM35" s="20" t="s">
        <v>21</v>
      </c>
      <c r="AO35" s="20">
        <v>6.9199999999999999E-3</v>
      </c>
      <c r="AQ35" s="20">
        <v>17.420000000000002</v>
      </c>
      <c r="AS35" s="20" t="s">
        <v>147</v>
      </c>
      <c r="AV35" s="20" t="s">
        <v>891</v>
      </c>
      <c r="AX35" s="20">
        <v>50.06</v>
      </c>
      <c r="AY35" s="20" t="s">
        <v>17</v>
      </c>
      <c r="AZ35" s="20">
        <v>10.5</v>
      </c>
      <c r="BA35" s="20">
        <v>0</v>
      </c>
      <c r="BB35" s="20" t="s">
        <v>21</v>
      </c>
      <c r="BD35" s="20">
        <v>6.9199999999999999E-3</v>
      </c>
      <c r="BF35" s="20">
        <v>17.420000000000002</v>
      </c>
      <c r="BH35" s="20" t="s">
        <v>147</v>
      </c>
      <c r="BK35" s="20" t="s">
        <v>891</v>
      </c>
      <c r="BM35" s="20" t="s">
        <v>17</v>
      </c>
      <c r="BN35" s="20">
        <v>5</v>
      </c>
      <c r="BO35" s="20">
        <v>8.3000000000000007</v>
      </c>
      <c r="BP35" s="20" t="s">
        <v>38</v>
      </c>
      <c r="BS35" s="20" t="s">
        <v>892</v>
      </c>
      <c r="BT35" s="20" t="s">
        <v>20</v>
      </c>
      <c r="BV35" s="20" t="s">
        <v>17</v>
      </c>
      <c r="BW35" s="29">
        <v>3</v>
      </c>
      <c r="BX35" s="57"/>
    </row>
    <row r="36" spans="1:76" s="20" customFormat="1" x14ac:dyDescent="0.25">
      <c r="A36" s="96" t="s">
        <v>2521</v>
      </c>
      <c r="B36" s="97">
        <f>VLOOKUP(A36,Pop!A89:B1033,2,FALSE)</f>
        <v>25206</v>
      </c>
      <c r="C36" s="20" t="s">
        <v>17</v>
      </c>
      <c r="D36" s="99">
        <v>9163</v>
      </c>
      <c r="E36" s="20" t="s">
        <v>17</v>
      </c>
      <c r="F36" s="100">
        <v>16.53</v>
      </c>
      <c r="G36" s="42">
        <f>VLOOKUP(A36,'2016 Results'!C92:I403,6,FALSE)</f>
        <v>12.4</v>
      </c>
      <c r="H36" s="38">
        <f t="shared" si="1"/>
        <v>4.1300000000000008</v>
      </c>
      <c r="I36" s="98">
        <f t="shared" si="0"/>
        <v>0.33306451612903232</v>
      </c>
      <c r="J36" s="20" t="s">
        <v>21</v>
      </c>
      <c r="L36" s="99">
        <v>2000</v>
      </c>
      <c r="M36" s="100">
        <v>3.79</v>
      </c>
      <c r="N36" s="100">
        <v>28.14</v>
      </c>
      <c r="O36" s="100">
        <v>47.49</v>
      </c>
      <c r="Q36" s="99">
        <v>1072</v>
      </c>
      <c r="R36" s="20" t="s">
        <v>17</v>
      </c>
      <c r="S36" s="100">
        <v>16.53</v>
      </c>
      <c r="T36" s="20" t="s">
        <v>21</v>
      </c>
      <c r="V36" s="99">
        <v>2000</v>
      </c>
      <c r="W36" s="100">
        <v>3.79</v>
      </c>
      <c r="X36" s="100">
        <v>100.54</v>
      </c>
      <c r="Y36" s="100">
        <v>602.79</v>
      </c>
      <c r="AA36" s="20" t="s">
        <v>19</v>
      </c>
      <c r="AF36" s="20" t="s">
        <v>2016</v>
      </c>
      <c r="AG36" s="99">
        <v>9018</v>
      </c>
      <c r="AH36" s="20">
        <v>933</v>
      </c>
      <c r="AI36" s="100">
        <v>23.03</v>
      </c>
      <c r="AJ36" s="20" t="s">
        <v>17</v>
      </c>
      <c r="AK36" s="100">
        <v>16.61</v>
      </c>
      <c r="AL36" s="99">
        <v>3000</v>
      </c>
      <c r="AM36" s="20" t="s">
        <v>21</v>
      </c>
      <c r="AO36" s="100">
        <v>3.15</v>
      </c>
      <c r="AQ36" s="20" t="s">
        <v>2017</v>
      </c>
      <c r="AS36" s="20" t="s">
        <v>19</v>
      </c>
      <c r="AX36" s="20" t="s">
        <v>2018</v>
      </c>
      <c r="AY36" s="20" t="s">
        <v>17</v>
      </c>
      <c r="AZ36" s="100">
        <v>16.61</v>
      </c>
      <c r="BA36" s="99">
        <v>3000</v>
      </c>
      <c r="BB36" s="20" t="s">
        <v>21</v>
      </c>
      <c r="BD36" s="20" t="s">
        <v>2019</v>
      </c>
      <c r="BF36" s="20" t="s">
        <v>2020</v>
      </c>
      <c r="BH36" s="20" t="s">
        <v>19</v>
      </c>
      <c r="BM36" s="20" t="s">
        <v>17</v>
      </c>
      <c r="BN36" s="100">
        <v>3</v>
      </c>
      <c r="BO36" s="100">
        <v>9</v>
      </c>
      <c r="BP36" s="20" t="s">
        <v>38</v>
      </c>
      <c r="BR36" s="20" t="s">
        <v>2021</v>
      </c>
      <c r="BS36" s="20" t="s">
        <v>2022</v>
      </c>
      <c r="BT36" s="20" t="s">
        <v>17</v>
      </c>
      <c r="BU36" s="100">
        <v>14.5</v>
      </c>
      <c r="BV36" s="20" t="s">
        <v>17</v>
      </c>
      <c r="BW36" s="29" t="s">
        <v>2023</v>
      </c>
      <c r="BX36" s="57"/>
    </row>
    <row r="37" spans="1:76" x14ac:dyDescent="0.25">
      <c r="A37" s="14" t="s">
        <v>327</v>
      </c>
      <c r="B37" s="60">
        <f>VLOOKUP(A37,Pop!A92:B1036,2,FALSE)</f>
        <v>3129</v>
      </c>
      <c r="C37" s="15" t="s">
        <v>17</v>
      </c>
      <c r="D37" s="16">
        <v>1173</v>
      </c>
      <c r="E37" s="16" t="s">
        <v>17</v>
      </c>
      <c r="F37" s="16">
        <v>6.6</v>
      </c>
      <c r="G37" s="38">
        <f>VLOOKUP(A37,'2016 Results'!C95:I406,6,FALSE)</f>
        <v>6.3</v>
      </c>
      <c r="H37" s="38">
        <f t="shared" si="1"/>
        <v>0.29999999999999982</v>
      </c>
      <c r="I37" s="93">
        <f t="shared" si="0"/>
        <v>4.7619047619047596E-2</v>
      </c>
      <c r="J37" s="16" t="s">
        <v>21</v>
      </c>
      <c r="L37" s="16">
        <v>1000</v>
      </c>
      <c r="M37" s="16">
        <v>3.35</v>
      </c>
      <c r="N37" s="16">
        <v>20</v>
      </c>
      <c r="O37" s="16">
        <v>36.75</v>
      </c>
      <c r="Q37" s="16">
        <v>145</v>
      </c>
      <c r="R37" s="16" t="s">
        <v>17</v>
      </c>
      <c r="S37" s="16">
        <v>6.6</v>
      </c>
      <c r="T37" s="16" t="s">
        <v>21</v>
      </c>
      <c r="V37" s="16">
        <v>1000</v>
      </c>
      <c r="W37" s="16">
        <v>3.35</v>
      </c>
      <c r="X37" s="16">
        <v>87</v>
      </c>
      <c r="Y37" s="16">
        <v>673.25</v>
      </c>
      <c r="AA37" s="16" t="s">
        <v>19</v>
      </c>
      <c r="AG37" s="17">
        <v>1172</v>
      </c>
      <c r="AH37" s="17">
        <v>142</v>
      </c>
      <c r="AI37" s="17">
        <v>30.7</v>
      </c>
      <c r="AJ37" s="17" t="s">
        <v>17</v>
      </c>
      <c r="AK37" s="17">
        <v>12.3</v>
      </c>
      <c r="AL37" s="17">
        <v>1000</v>
      </c>
      <c r="AM37" s="17" t="s">
        <v>21</v>
      </c>
      <c r="AO37" s="17">
        <v>4.5999999999999996</v>
      </c>
      <c r="AR37" s="17" t="s">
        <v>330</v>
      </c>
      <c r="AS37" s="17" t="s">
        <v>59</v>
      </c>
      <c r="AX37" s="17">
        <v>53.7</v>
      </c>
      <c r="AY37" s="17" t="s">
        <v>17</v>
      </c>
      <c r="AZ37" s="17">
        <v>12.3</v>
      </c>
      <c r="BA37" s="17">
        <v>1000</v>
      </c>
      <c r="BB37" s="17" t="s">
        <v>21</v>
      </c>
      <c r="BD37" s="17">
        <v>4.5999999999999996</v>
      </c>
      <c r="BG37" s="17" t="s">
        <v>331</v>
      </c>
      <c r="BH37" s="17" t="s">
        <v>59</v>
      </c>
      <c r="BM37" s="18" t="s">
        <v>17</v>
      </c>
      <c r="BN37" s="18">
        <v>5.26</v>
      </c>
      <c r="BO37" s="18">
        <v>5.26</v>
      </c>
      <c r="BP37" s="18" t="s">
        <v>38</v>
      </c>
      <c r="BS37" s="18" t="s">
        <v>332</v>
      </c>
      <c r="BT37" s="19" t="s">
        <v>20</v>
      </c>
      <c r="BV37" s="19" t="s">
        <v>17</v>
      </c>
      <c r="BW37" s="54">
        <v>2.2000000000000002</v>
      </c>
    </row>
    <row r="38" spans="1:76" x14ac:dyDescent="0.25">
      <c r="A38" s="14" t="s">
        <v>783</v>
      </c>
      <c r="B38" s="60">
        <f>VLOOKUP(A38,Pop!A93:B1037,2,FALSE)</f>
        <v>1080</v>
      </c>
      <c r="C38" s="15" t="s">
        <v>17</v>
      </c>
      <c r="D38" s="16">
        <v>530</v>
      </c>
      <c r="E38" s="16" t="s">
        <v>17</v>
      </c>
      <c r="F38" s="27">
        <v>7</v>
      </c>
      <c r="G38" s="38">
        <f>VLOOKUP(A38,'2016 Results'!C96:I407,6,FALSE)</f>
        <v>7</v>
      </c>
      <c r="H38" s="38">
        <f t="shared" si="1"/>
        <v>0</v>
      </c>
      <c r="I38" s="93">
        <f t="shared" si="0"/>
        <v>0</v>
      </c>
      <c r="J38" s="16" t="s">
        <v>21</v>
      </c>
      <c r="L38" s="24">
        <v>1000</v>
      </c>
      <c r="M38" s="27">
        <v>3</v>
      </c>
      <c r="N38" s="27">
        <v>19</v>
      </c>
      <c r="O38" s="27">
        <v>34</v>
      </c>
      <c r="Q38" s="16">
        <v>56</v>
      </c>
      <c r="R38" s="16" t="s">
        <v>17</v>
      </c>
      <c r="S38" s="27">
        <v>7</v>
      </c>
      <c r="T38" s="16" t="s">
        <v>21</v>
      </c>
      <c r="V38" s="24">
        <v>1000</v>
      </c>
      <c r="W38" s="27">
        <v>3</v>
      </c>
      <c r="X38" s="27">
        <v>79</v>
      </c>
      <c r="Y38" s="16" t="s">
        <v>75</v>
      </c>
      <c r="AA38" s="16" t="s">
        <v>19</v>
      </c>
      <c r="AG38" s="17">
        <v>474</v>
      </c>
      <c r="AH38" s="17">
        <v>56</v>
      </c>
      <c r="AI38" s="22">
        <v>12</v>
      </c>
      <c r="AJ38" s="17" t="s">
        <v>17</v>
      </c>
      <c r="AK38" s="22">
        <v>12</v>
      </c>
      <c r="AL38" s="25">
        <v>1000</v>
      </c>
      <c r="AM38" s="17" t="s">
        <v>21</v>
      </c>
      <c r="AO38" s="22">
        <v>3.5</v>
      </c>
      <c r="AP38" s="17">
        <v>100</v>
      </c>
      <c r="AQ38" s="22">
        <v>12</v>
      </c>
      <c r="AS38" s="17" t="s">
        <v>19</v>
      </c>
      <c r="AX38" s="22">
        <v>12</v>
      </c>
      <c r="AY38" s="17" t="s">
        <v>17</v>
      </c>
      <c r="AZ38" s="22">
        <v>12</v>
      </c>
      <c r="BA38" s="17">
        <v>1000</v>
      </c>
      <c r="BB38" s="17" t="s">
        <v>21</v>
      </c>
      <c r="BD38" s="22">
        <v>3.5</v>
      </c>
      <c r="BE38" s="17">
        <v>100</v>
      </c>
      <c r="BF38" s="22">
        <v>12</v>
      </c>
      <c r="BH38" s="17" t="s">
        <v>19</v>
      </c>
      <c r="BM38" s="18" t="s">
        <v>17</v>
      </c>
      <c r="BN38" s="33">
        <v>5</v>
      </c>
      <c r="BO38" s="33">
        <v>5</v>
      </c>
      <c r="BP38" s="18" t="s">
        <v>38</v>
      </c>
      <c r="BS38" s="18" t="s">
        <v>786</v>
      </c>
      <c r="BT38" s="19" t="s">
        <v>20</v>
      </c>
      <c r="BV38" s="19" t="s">
        <v>17</v>
      </c>
      <c r="BW38" s="53">
        <v>1</v>
      </c>
    </row>
    <row r="39" spans="1:76" s="20" customFormat="1" x14ac:dyDescent="0.25">
      <c r="A39" s="96" t="s">
        <v>2083</v>
      </c>
      <c r="B39" s="97">
        <f>VLOOKUP(A39,Pop!A94:B1038,2,FALSE)</f>
        <v>1082</v>
      </c>
      <c r="C39" s="20" t="s">
        <v>17</v>
      </c>
      <c r="D39" s="20">
        <v>465</v>
      </c>
      <c r="E39" s="20" t="s">
        <v>17</v>
      </c>
      <c r="F39" s="20">
        <v>17.28</v>
      </c>
      <c r="G39" s="42">
        <f>VLOOKUP(A39,'2016 Results'!C97:I408,6,FALSE)</f>
        <v>12.54</v>
      </c>
      <c r="H39" s="38">
        <f t="shared" si="1"/>
        <v>4.740000000000002</v>
      </c>
      <c r="I39" s="98">
        <f t="shared" si="0"/>
        <v>0.37799043062200977</v>
      </c>
      <c r="J39" s="20" t="s">
        <v>21</v>
      </c>
      <c r="L39" s="20">
        <v>0</v>
      </c>
      <c r="M39" s="20">
        <v>6.8599999999999998E-3</v>
      </c>
      <c r="N39" s="20">
        <v>51.58</v>
      </c>
      <c r="O39" s="20">
        <v>85.88</v>
      </c>
      <c r="Q39" s="20">
        <v>15</v>
      </c>
      <c r="R39" s="20" t="s">
        <v>17</v>
      </c>
      <c r="S39" s="20">
        <v>17.28</v>
      </c>
      <c r="T39" s="20" t="s">
        <v>21</v>
      </c>
      <c r="V39" s="20">
        <v>0</v>
      </c>
      <c r="W39" s="20">
        <v>6.8599999999999998E-3</v>
      </c>
      <c r="X39" s="20">
        <v>188.78</v>
      </c>
      <c r="Y39" s="101">
        <v>1389.28</v>
      </c>
      <c r="AA39" s="20" t="s">
        <v>42</v>
      </c>
      <c r="AE39" s="20" t="s">
        <v>2086</v>
      </c>
      <c r="AF39" s="20" t="s">
        <v>75</v>
      </c>
      <c r="AG39" s="20">
        <v>464</v>
      </c>
      <c r="AH39" s="20">
        <v>15</v>
      </c>
      <c r="AI39" s="20">
        <v>55.91</v>
      </c>
      <c r="AJ39" s="20" t="s">
        <v>17</v>
      </c>
      <c r="AK39" s="20">
        <v>16.670000000000002</v>
      </c>
      <c r="AL39" s="20">
        <v>0</v>
      </c>
      <c r="AM39" s="20" t="s">
        <v>21</v>
      </c>
      <c r="AO39" s="20">
        <v>3.31E-3</v>
      </c>
      <c r="AP39" s="102">
        <v>1</v>
      </c>
      <c r="AR39" s="20" t="s">
        <v>2087</v>
      </c>
      <c r="AS39" s="20" t="s">
        <v>42</v>
      </c>
      <c r="AW39" s="20" t="s">
        <v>2088</v>
      </c>
      <c r="AX39" s="20">
        <v>69.150000000000006</v>
      </c>
      <c r="AY39" s="20" t="s">
        <v>17</v>
      </c>
      <c r="AZ39" s="20">
        <v>16.670000000000002</v>
      </c>
      <c r="BA39" s="20">
        <v>0</v>
      </c>
      <c r="BB39" s="20" t="s">
        <v>21</v>
      </c>
      <c r="BD39" s="20">
        <v>3.31E-3</v>
      </c>
      <c r="BE39" s="102">
        <v>1</v>
      </c>
      <c r="BG39" s="20" t="s">
        <v>2089</v>
      </c>
      <c r="BH39" s="20" t="s">
        <v>42</v>
      </c>
      <c r="BL39" s="20" t="s">
        <v>2088</v>
      </c>
      <c r="BM39" s="20" t="s">
        <v>17</v>
      </c>
      <c r="BN39" s="20">
        <v>3.76</v>
      </c>
      <c r="BO39" s="20">
        <v>4.87</v>
      </c>
      <c r="BP39" s="20" t="s">
        <v>38</v>
      </c>
      <c r="BR39" s="20" t="s">
        <v>514</v>
      </c>
      <c r="BS39" s="20" t="s">
        <v>2090</v>
      </c>
      <c r="BT39" s="20" t="s">
        <v>20</v>
      </c>
      <c r="BV39" s="20" t="s">
        <v>17</v>
      </c>
      <c r="BW39" s="29">
        <v>2.4300000000000002</v>
      </c>
      <c r="BX39" s="57" t="s">
        <v>2091</v>
      </c>
    </row>
    <row r="40" spans="1:76" x14ac:dyDescent="0.25">
      <c r="A40" s="14" t="s">
        <v>2234</v>
      </c>
      <c r="B40" s="60">
        <f>VLOOKUP(A40,Pop!A98:B1042,2,FALSE)</f>
        <v>824</v>
      </c>
      <c r="C40" s="15" t="s">
        <v>17</v>
      </c>
      <c r="D40" s="16">
        <v>300</v>
      </c>
      <c r="E40" s="16" t="s">
        <v>17</v>
      </c>
      <c r="F40" s="16">
        <v>26</v>
      </c>
      <c r="G40" s="38">
        <f>VLOOKUP(A40,'2016 Results'!C101:I412,6,FALSE)</f>
        <v>26</v>
      </c>
      <c r="H40" s="38">
        <f t="shared" si="1"/>
        <v>0</v>
      </c>
      <c r="I40" s="93">
        <f t="shared" si="0"/>
        <v>0</v>
      </c>
      <c r="J40" s="16" t="s">
        <v>21</v>
      </c>
      <c r="L40" s="16">
        <v>1000</v>
      </c>
      <c r="M40" s="16" t="s">
        <v>656</v>
      </c>
      <c r="N40" s="16">
        <v>46</v>
      </c>
      <c r="O40" s="16">
        <v>71</v>
      </c>
      <c r="Q40" s="16">
        <v>50</v>
      </c>
      <c r="R40" s="16" t="s">
        <v>17</v>
      </c>
      <c r="S40" s="16">
        <v>26</v>
      </c>
      <c r="T40" s="16" t="s">
        <v>21</v>
      </c>
      <c r="V40" s="16">
        <v>1000</v>
      </c>
      <c r="W40" s="16">
        <v>5</v>
      </c>
      <c r="X40" s="16">
        <v>146</v>
      </c>
      <c r="Y40" s="16">
        <v>1021</v>
      </c>
      <c r="AA40" s="16" t="s">
        <v>19</v>
      </c>
      <c r="AG40" s="17">
        <v>300</v>
      </c>
      <c r="AH40" s="17">
        <v>50</v>
      </c>
      <c r="AI40" s="17">
        <v>12.69</v>
      </c>
      <c r="AJ40" s="17" t="s">
        <v>17</v>
      </c>
      <c r="AK40" s="17">
        <v>4.2300000000000004</v>
      </c>
      <c r="AL40" s="17">
        <v>1000</v>
      </c>
      <c r="AM40" s="17" t="s">
        <v>21</v>
      </c>
      <c r="AO40" s="17">
        <v>4.2300000000000004</v>
      </c>
      <c r="AP40" s="17" t="s">
        <v>657</v>
      </c>
      <c r="AQ40" s="17">
        <v>4.2300000000000004</v>
      </c>
      <c r="AS40" s="17" t="s">
        <v>19</v>
      </c>
      <c r="AX40" s="17">
        <v>42.3</v>
      </c>
      <c r="AY40" s="17" t="s">
        <v>17</v>
      </c>
      <c r="AZ40" s="17">
        <v>4.2300000000000004</v>
      </c>
      <c r="BA40" s="17">
        <v>1000</v>
      </c>
      <c r="BB40" s="17" t="s">
        <v>21</v>
      </c>
      <c r="BD40" s="17">
        <v>4.2300000000000004</v>
      </c>
      <c r="BE40" s="17" t="s">
        <v>658</v>
      </c>
      <c r="BF40" s="17">
        <v>4.2300000000000004</v>
      </c>
      <c r="BH40" s="17" t="s">
        <v>19</v>
      </c>
      <c r="BM40" s="18" t="s">
        <v>17</v>
      </c>
      <c r="BN40" s="18">
        <v>5</v>
      </c>
      <c r="BO40" s="18">
        <v>5</v>
      </c>
      <c r="BP40" s="18" t="s">
        <v>38</v>
      </c>
      <c r="BS40" s="18" t="s">
        <v>659</v>
      </c>
      <c r="BT40" s="19" t="s">
        <v>20</v>
      </c>
      <c r="BV40" s="19" t="s">
        <v>17</v>
      </c>
      <c r="BW40" s="54">
        <v>4</v>
      </c>
    </row>
    <row r="41" spans="1:76" ht="90" x14ac:dyDescent="0.25">
      <c r="A41" s="14" t="s">
        <v>2208</v>
      </c>
      <c r="B41" s="60">
        <f>VLOOKUP(A41,Pop!A100:B1044,2,FALSE)</f>
        <v>8246</v>
      </c>
      <c r="C41" s="15" t="s">
        <v>17</v>
      </c>
      <c r="D41" s="16">
        <v>4469</v>
      </c>
      <c r="E41" s="16" t="s">
        <v>17</v>
      </c>
      <c r="F41" s="16">
        <v>8.07</v>
      </c>
      <c r="G41" s="38">
        <f>VLOOKUP(A41,'2016 Results'!C103:I414,6,FALSE)</f>
        <v>7.5</v>
      </c>
      <c r="H41" s="38">
        <f t="shared" si="1"/>
        <v>0.57000000000000028</v>
      </c>
      <c r="I41" s="93">
        <f t="shared" si="0"/>
        <v>7.600000000000004E-2</v>
      </c>
      <c r="J41" s="16" t="s">
        <v>21</v>
      </c>
      <c r="L41" s="16">
        <v>1000</v>
      </c>
      <c r="M41" s="16">
        <v>8.07</v>
      </c>
      <c r="N41" s="16">
        <v>40.35</v>
      </c>
      <c r="O41" s="16">
        <v>80.7</v>
      </c>
      <c r="Q41" s="16">
        <v>428</v>
      </c>
      <c r="R41" s="16" t="s">
        <v>17</v>
      </c>
      <c r="S41" s="16">
        <v>8.07</v>
      </c>
      <c r="T41" s="16" t="s">
        <v>21</v>
      </c>
      <c r="V41" s="16">
        <v>1000</v>
      </c>
      <c r="W41" s="16">
        <v>8.07</v>
      </c>
      <c r="X41" s="16">
        <v>201.75</v>
      </c>
      <c r="Y41" s="16">
        <v>1614</v>
      </c>
      <c r="AA41" s="16" t="s">
        <v>59</v>
      </c>
      <c r="AF41" s="30" t="s">
        <v>1903</v>
      </c>
      <c r="AG41" s="17">
        <v>4015</v>
      </c>
      <c r="AH41" s="17">
        <v>236</v>
      </c>
      <c r="AI41" s="17">
        <v>24.06</v>
      </c>
      <c r="AJ41" s="17" t="s">
        <v>17</v>
      </c>
      <c r="AK41" s="17">
        <v>5.76</v>
      </c>
      <c r="AL41" s="17">
        <v>1000</v>
      </c>
      <c r="AM41" s="17" t="s">
        <v>21</v>
      </c>
      <c r="AO41" s="17">
        <v>5.76</v>
      </c>
      <c r="AQ41" s="17">
        <v>5.76</v>
      </c>
      <c r="AS41" s="17" t="s">
        <v>59</v>
      </c>
      <c r="AX41" s="17">
        <v>133.69999999999999</v>
      </c>
      <c r="AY41" s="17" t="s">
        <v>17</v>
      </c>
      <c r="AZ41" s="17">
        <v>5.76</v>
      </c>
      <c r="BA41" s="17">
        <v>1000</v>
      </c>
      <c r="BB41" s="17" t="s">
        <v>21</v>
      </c>
      <c r="BD41" s="17">
        <v>5.76</v>
      </c>
      <c r="BF41" s="17">
        <v>5.76</v>
      </c>
      <c r="BH41" s="17" t="s">
        <v>59</v>
      </c>
      <c r="BM41" s="18" t="s">
        <v>17</v>
      </c>
      <c r="BN41" s="18">
        <v>6.38</v>
      </c>
      <c r="BO41" s="18">
        <v>6.38</v>
      </c>
      <c r="BP41" s="18" t="s">
        <v>23</v>
      </c>
      <c r="BQ41" s="18" t="s">
        <v>1904</v>
      </c>
      <c r="BS41" s="18" t="s">
        <v>1905</v>
      </c>
      <c r="BT41" s="19" t="s">
        <v>17</v>
      </c>
      <c r="BU41" s="19">
        <v>7</v>
      </c>
      <c r="BV41" s="19" t="s">
        <v>17</v>
      </c>
      <c r="BW41" s="54">
        <v>2.66</v>
      </c>
      <c r="BX41" s="57" t="s">
        <v>1906</v>
      </c>
    </row>
    <row r="42" spans="1:76" x14ac:dyDescent="0.25">
      <c r="A42" s="14" t="s">
        <v>740</v>
      </c>
      <c r="B42" s="60">
        <f>VLOOKUP(A42,Pop!A101:B1045,2,FALSE)</f>
        <v>9218</v>
      </c>
      <c r="C42" s="15" t="s">
        <v>17</v>
      </c>
      <c r="D42" s="24">
        <v>3546</v>
      </c>
      <c r="E42" s="16" t="s">
        <v>17</v>
      </c>
      <c r="F42" s="16">
        <v>9.61</v>
      </c>
      <c r="G42" s="38">
        <f>VLOOKUP(A42,'2016 Results'!C104:I415,6,FALSE)</f>
        <v>11.35</v>
      </c>
      <c r="H42" s="38">
        <f t="shared" si="1"/>
        <v>-1.7400000000000002</v>
      </c>
      <c r="I42" s="93">
        <f t="shared" si="0"/>
        <v>-0.15330396475770927</v>
      </c>
      <c r="J42" s="16" t="s">
        <v>21</v>
      </c>
      <c r="L42" s="24">
        <v>1125</v>
      </c>
      <c r="M42" s="16" t="s">
        <v>743</v>
      </c>
      <c r="N42" s="27">
        <v>39.58</v>
      </c>
      <c r="O42" s="27">
        <v>72.16</v>
      </c>
      <c r="Q42" s="16">
        <v>511</v>
      </c>
      <c r="R42" s="16" t="s">
        <v>17</v>
      </c>
      <c r="S42" s="16">
        <v>9.61</v>
      </c>
      <c r="T42" s="16" t="s">
        <v>21</v>
      </c>
      <c r="V42" s="24">
        <v>1125</v>
      </c>
      <c r="W42" s="16" t="s">
        <v>743</v>
      </c>
      <c r="X42" s="16">
        <v>164.95</v>
      </c>
      <c r="Y42" s="16">
        <v>962.95</v>
      </c>
      <c r="AA42" s="16" t="s">
        <v>80</v>
      </c>
      <c r="AD42" s="16" t="s">
        <v>744</v>
      </c>
      <c r="AG42" s="25">
        <v>3546</v>
      </c>
      <c r="AH42" s="17">
        <v>516</v>
      </c>
      <c r="AI42" s="22">
        <v>30.09</v>
      </c>
      <c r="AJ42" s="17" t="s">
        <v>17</v>
      </c>
      <c r="AK42" s="22">
        <v>4.33</v>
      </c>
      <c r="AL42" s="17">
        <v>0</v>
      </c>
      <c r="AM42" s="17" t="s">
        <v>21</v>
      </c>
      <c r="AO42" s="17" t="s">
        <v>745</v>
      </c>
      <c r="AQ42" s="22">
        <v>12.24</v>
      </c>
      <c r="AS42" s="17" t="s">
        <v>19</v>
      </c>
      <c r="AX42" s="22">
        <v>152.47999999999999</v>
      </c>
      <c r="AY42" s="17" t="s">
        <v>17</v>
      </c>
      <c r="AZ42" s="22">
        <v>4.33</v>
      </c>
      <c r="BA42" s="17">
        <v>0</v>
      </c>
      <c r="BB42" s="17" t="s">
        <v>21</v>
      </c>
      <c r="BF42" s="22">
        <v>12.24</v>
      </c>
      <c r="BH42" s="17" t="s">
        <v>19</v>
      </c>
      <c r="BM42" s="18" t="s">
        <v>17</v>
      </c>
      <c r="BN42" s="33">
        <v>3.17</v>
      </c>
      <c r="BO42" s="33">
        <v>3.17</v>
      </c>
      <c r="BP42" s="18" t="s">
        <v>23</v>
      </c>
      <c r="BQ42" s="18" t="s">
        <v>746</v>
      </c>
      <c r="BS42" s="18" t="s">
        <v>747</v>
      </c>
      <c r="BT42" s="19" t="s">
        <v>17</v>
      </c>
      <c r="BU42" s="23">
        <v>13</v>
      </c>
      <c r="BV42" s="19" t="s">
        <v>20</v>
      </c>
    </row>
    <row r="43" spans="1:76" x14ac:dyDescent="0.25">
      <c r="A43" s="14" t="s">
        <v>1731</v>
      </c>
      <c r="B43" s="60">
        <f>VLOOKUP(A43,Pop!A102:B1046,2,FALSE)</f>
        <v>2706</v>
      </c>
      <c r="C43" s="15" t="s">
        <v>17</v>
      </c>
      <c r="D43" s="16">
        <v>1200</v>
      </c>
      <c r="E43" s="16" t="s">
        <v>17</v>
      </c>
      <c r="F43" s="16">
        <v>12.22</v>
      </c>
      <c r="G43" s="38">
        <f>VLOOKUP(A43,'2016 Results'!C105:I416,6,FALSE)</f>
        <v>12.22</v>
      </c>
      <c r="H43" s="38">
        <f t="shared" si="1"/>
        <v>0</v>
      </c>
      <c r="I43" s="93">
        <f t="shared" si="0"/>
        <v>0</v>
      </c>
      <c r="J43" s="16" t="s">
        <v>227</v>
      </c>
      <c r="L43" s="16">
        <v>167</v>
      </c>
      <c r="M43" s="16">
        <v>4.87</v>
      </c>
      <c r="P43" s="16" t="s">
        <v>1734</v>
      </c>
      <c r="Q43" s="16">
        <v>150</v>
      </c>
      <c r="R43" s="16" t="s">
        <v>20</v>
      </c>
      <c r="Z43" s="16" t="s">
        <v>1735</v>
      </c>
      <c r="AA43" s="16" t="s">
        <v>19</v>
      </c>
      <c r="AG43" s="17">
        <v>1050</v>
      </c>
      <c r="AH43" s="17">
        <v>150</v>
      </c>
      <c r="AI43" s="17" t="s">
        <v>1736</v>
      </c>
      <c r="AJ43" s="17" t="s">
        <v>17</v>
      </c>
      <c r="AK43" s="22">
        <v>22.09</v>
      </c>
      <c r="AL43" s="17">
        <v>167</v>
      </c>
      <c r="AM43" s="17" t="s">
        <v>227</v>
      </c>
      <c r="AO43" s="17" t="s">
        <v>1737</v>
      </c>
      <c r="AR43" s="17" t="s">
        <v>1738</v>
      </c>
      <c r="AS43" s="17" t="s">
        <v>147</v>
      </c>
      <c r="AX43" s="22">
        <v>25</v>
      </c>
      <c r="AY43" s="17" t="s">
        <v>17</v>
      </c>
      <c r="AZ43" s="17" t="s">
        <v>287</v>
      </c>
      <c r="BA43" s="17" t="s">
        <v>287</v>
      </c>
      <c r="BB43" s="17" t="s">
        <v>227</v>
      </c>
      <c r="BD43" s="17" t="s">
        <v>287</v>
      </c>
      <c r="BM43" s="18" t="s">
        <v>17</v>
      </c>
      <c r="BN43" s="18">
        <v>1050</v>
      </c>
      <c r="BO43" s="18">
        <v>150</v>
      </c>
      <c r="BP43" s="18" t="s">
        <v>38</v>
      </c>
      <c r="BR43" s="18" t="s">
        <v>1739</v>
      </c>
      <c r="BS43" s="18" t="s">
        <v>1740</v>
      </c>
      <c r="BT43" s="19" t="s">
        <v>17</v>
      </c>
      <c r="BU43" s="19" t="s">
        <v>1741</v>
      </c>
      <c r="BV43" s="19" t="s">
        <v>17</v>
      </c>
      <c r="BW43" s="53">
        <v>2.1</v>
      </c>
    </row>
    <row r="44" spans="1:76" x14ac:dyDescent="0.25">
      <c r="A44" s="14" t="s">
        <v>1244</v>
      </c>
      <c r="B44" s="60">
        <f>VLOOKUP(A44,Pop!A103:B1047,2,FALSE)</f>
        <v>1919</v>
      </c>
      <c r="C44" s="15" t="s">
        <v>17</v>
      </c>
      <c r="D44" s="16">
        <v>904</v>
      </c>
      <c r="E44" s="16" t="s">
        <v>17</v>
      </c>
      <c r="F44" s="16">
        <v>26.5</v>
      </c>
      <c r="G44" s="38">
        <f>VLOOKUP(A44,'2016 Results'!C106:I417,6,FALSE)</f>
        <v>25.75</v>
      </c>
      <c r="H44" s="38">
        <f t="shared" si="1"/>
        <v>0.75</v>
      </c>
      <c r="I44" s="93">
        <f t="shared" si="0"/>
        <v>2.9126213592233011E-2</v>
      </c>
      <c r="J44" s="16" t="s">
        <v>21</v>
      </c>
      <c r="L44" s="16">
        <v>2000</v>
      </c>
      <c r="M44" s="16">
        <v>4.0499999999999998E-3</v>
      </c>
      <c r="N44" s="16">
        <v>38.65</v>
      </c>
      <c r="O44" s="16">
        <v>58.9</v>
      </c>
      <c r="Q44" s="16">
        <v>145</v>
      </c>
      <c r="R44" s="16" t="s">
        <v>17</v>
      </c>
      <c r="S44" s="16">
        <v>26.5</v>
      </c>
      <c r="T44" s="16" t="s">
        <v>21</v>
      </c>
      <c r="V44" s="16">
        <v>2000</v>
      </c>
      <c r="W44" s="16">
        <v>4.0499999999999998E-3</v>
      </c>
      <c r="X44" s="16">
        <v>119.65</v>
      </c>
      <c r="Y44" s="16">
        <v>828.4</v>
      </c>
      <c r="AA44" s="16" t="s">
        <v>22</v>
      </c>
      <c r="AC44" s="26">
        <v>278045.63</v>
      </c>
      <c r="AG44" s="17">
        <v>815</v>
      </c>
      <c r="AH44" s="17">
        <v>241</v>
      </c>
      <c r="AI44" s="17">
        <v>33.83</v>
      </c>
      <c r="AJ44" s="17" t="s">
        <v>17</v>
      </c>
      <c r="AK44" s="17">
        <v>31.75</v>
      </c>
      <c r="AL44" s="17">
        <v>2000</v>
      </c>
      <c r="AM44" s="17" t="s">
        <v>21</v>
      </c>
      <c r="AO44" s="17">
        <v>4.15E-3</v>
      </c>
      <c r="AR44" s="17" t="s">
        <v>1247</v>
      </c>
      <c r="AS44" s="17" t="s">
        <v>22</v>
      </c>
      <c r="AU44" s="32">
        <v>1231590</v>
      </c>
      <c r="AX44" s="17">
        <v>50.43</v>
      </c>
      <c r="AY44" s="17" t="s">
        <v>17</v>
      </c>
      <c r="AZ44" s="17">
        <v>31.75</v>
      </c>
      <c r="BA44" s="17">
        <v>2000</v>
      </c>
      <c r="BB44" s="17" t="s">
        <v>21</v>
      </c>
      <c r="BD44" s="17">
        <v>4.15E-3</v>
      </c>
      <c r="BG44" s="17" t="s">
        <v>1248</v>
      </c>
      <c r="BH44" s="17" t="s">
        <v>22</v>
      </c>
      <c r="BJ44" s="32">
        <v>1231950</v>
      </c>
      <c r="BM44" s="18" t="s">
        <v>17</v>
      </c>
      <c r="BN44" s="18">
        <v>2</v>
      </c>
      <c r="BO44" s="18">
        <v>2</v>
      </c>
      <c r="BP44" s="18" t="s">
        <v>38</v>
      </c>
      <c r="BR44" s="18" t="s">
        <v>1249</v>
      </c>
      <c r="BS44" s="18" t="s">
        <v>102</v>
      </c>
      <c r="BT44" s="19" t="s">
        <v>20</v>
      </c>
      <c r="BV44" s="19" t="s">
        <v>20</v>
      </c>
    </row>
    <row r="45" spans="1:76" x14ac:dyDescent="0.25">
      <c r="A45" s="14" t="s">
        <v>2192</v>
      </c>
      <c r="B45" s="60">
        <f>VLOOKUP(A45,Pop!A107:B1051,2,FALSE)</f>
        <v>114</v>
      </c>
      <c r="C45" s="15" t="s">
        <v>17</v>
      </c>
      <c r="D45" s="16">
        <v>60</v>
      </c>
      <c r="E45" s="16" t="s">
        <v>17</v>
      </c>
      <c r="F45" s="16">
        <v>29</v>
      </c>
      <c r="G45" s="38">
        <f>VLOOKUP(A45,'2016 Results'!C110:I421,6,FALSE)</f>
        <v>29</v>
      </c>
      <c r="H45" s="38">
        <f t="shared" si="1"/>
        <v>0</v>
      </c>
      <c r="I45" s="93">
        <f t="shared" si="0"/>
        <v>0</v>
      </c>
      <c r="J45" s="16" t="s">
        <v>21</v>
      </c>
      <c r="L45" s="16">
        <v>2000</v>
      </c>
      <c r="M45" s="16" t="s">
        <v>1378</v>
      </c>
      <c r="N45" s="16">
        <v>37.700000000000003</v>
      </c>
      <c r="O45" s="16">
        <v>52.2</v>
      </c>
      <c r="P45" s="16" t="s">
        <v>1379</v>
      </c>
      <c r="Q45" s="16">
        <v>4</v>
      </c>
      <c r="R45" s="16" t="s">
        <v>17</v>
      </c>
      <c r="S45" s="16">
        <v>29</v>
      </c>
      <c r="T45" s="16" t="s">
        <v>21</v>
      </c>
      <c r="V45" s="16">
        <v>2000</v>
      </c>
      <c r="W45" s="16" t="s">
        <v>1380</v>
      </c>
      <c r="X45" s="16">
        <v>37.700000000000003</v>
      </c>
      <c r="Y45" s="16">
        <v>52.5</v>
      </c>
      <c r="Z45" s="16" t="s">
        <v>1381</v>
      </c>
      <c r="AA45" s="16" t="s">
        <v>42</v>
      </c>
      <c r="AE45" s="16" t="s">
        <v>1382</v>
      </c>
      <c r="AG45" s="17">
        <v>54</v>
      </c>
      <c r="AH45" s="17">
        <v>4</v>
      </c>
      <c r="AI45" s="17">
        <v>43.51</v>
      </c>
      <c r="AJ45" s="17" t="s">
        <v>17</v>
      </c>
      <c r="AK45" s="17">
        <v>43.51</v>
      </c>
      <c r="AL45" s="17" t="s">
        <v>149</v>
      </c>
      <c r="AM45" s="17" t="s">
        <v>38</v>
      </c>
      <c r="AN45" s="17" t="s">
        <v>150</v>
      </c>
      <c r="AS45" s="17" t="s">
        <v>42</v>
      </c>
      <c r="AW45" s="17" t="s">
        <v>1383</v>
      </c>
      <c r="AX45" s="17">
        <v>43.51</v>
      </c>
      <c r="AY45" s="17" t="s">
        <v>17</v>
      </c>
      <c r="AZ45" s="17">
        <v>43.51</v>
      </c>
      <c r="BA45" s="17" t="s">
        <v>149</v>
      </c>
      <c r="BB45" s="17" t="s">
        <v>38</v>
      </c>
      <c r="BM45" s="18" t="s">
        <v>20</v>
      </c>
      <c r="BT45" s="19" t="s">
        <v>17</v>
      </c>
      <c r="BU45" s="19">
        <v>15.08</v>
      </c>
      <c r="BV45" s="19" t="s">
        <v>17</v>
      </c>
      <c r="BW45" s="54" t="s">
        <v>1384</v>
      </c>
    </row>
    <row r="46" spans="1:76" s="20" customFormat="1" x14ac:dyDescent="0.25">
      <c r="A46" s="96" t="s">
        <v>893</v>
      </c>
      <c r="B46" s="97">
        <f>VLOOKUP(A46,Pop!A110:B1054,2,FALSE)</f>
        <v>185</v>
      </c>
      <c r="C46" s="20" t="s">
        <v>17</v>
      </c>
      <c r="D46" s="20">
        <v>75</v>
      </c>
      <c r="E46" s="20" t="s">
        <v>17</v>
      </c>
      <c r="F46" s="20">
        <v>27.5</v>
      </c>
      <c r="G46" s="42">
        <f>VLOOKUP(A46,'2016 Results'!C113:I424,6,FALSE)</f>
        <v>20</v>
      </c>
      <c r="H46" s="38">
        <f t="shared" si="1"/>
        <v>7.5</v>
      </c>
      <c r="I46" s="98">
        <f t="shared" si="0"/>
        <v>0.375</v>
      </c>
      <c r="J46" s="20" t="s">
        <v>21</v>
      </c>
      <c r="L46" s="20">
        <v>3000</v>
      </c>
      <c r="M46" s="20">
        <v>7.5</v>
      </c>
      <c r="N46" s="20">
        <v>37.5</v>
      </c>
      <c r="O46" s="20">
        <v>62.5</v>
      </c>
      <c r="Q46" s="20">
        <v>3</v>
      </c>
      <c r="R46" s="20" t="s">
        <v>17</v>
      </c>
      <c r="S46" s="20">
        <v>27.5</v>
      </c>
      <c r="T46" s="20" t="s">
        <v>21</v>
      </c>
      <c r="V46" s="20">
        <v>3000</v>
      </c>
      <c r="W46" s="20">
        <v>7.5</v>
      </c>
      <c r="X46" s="20">
        <v>137.5</v>
      </c>
      <c r="Y46" s="99">
        <v>1100</v>
      </c>
      <c r="AA46" s="20" t="s">
        <v>19</v>
      </c>
      <c r="AG46" s="20">
        <v>75</v>
      </c>
      <c r="AH46" s="20">
        <v>3</v>
      </c>
      <c r="AI46" s="20">
        <v>25</v>
      </c>
      <c r="AJ46" s="20" t="s">
        <v>17</v>
      </c>
      <c r="AK46" s="20">
        <v>25</v>
      </c>
      <c r="AR46" s="20" t="s">
        <v>896</v>
      </c>
      <c r="AS46" s="20" t="s">
        <v>19</v>
      </c>
      <c r="AX46" s="20">
        <v>25</v>
      </c>
      <c r="AY46" s="20" t="s">
        <v>17</v>
      </c>
      <c r="AZ46" s="20">
        <v>25</v>
      </c>
      <c r="BG46" s="20" t="s">
        <v>897</v>
      </c>
      <c r="BH46" s="20" t="s">
        <v>19</v>
      </c>
      <c r="BM46" s="20" t="s">
        <v>20</v>
      </c>
      <c r="BT46" s="20" t="s">
        <v>20</v>
      </c>
      <c r="BV46" s="20" t="s">
        <v>20</v>
      </c>
      <c r="BW46" s="29"/>
      <c r="BX46" s="57" t="s">
        <v>898</v>
      </c>
    </row>
    <row r="47" spans="1:76" x14ac:dyDescent="0.25">
      <c r="A47" s="14" t="s">
        <v>2228</v>
      </c>
      <c r="B47" s="60">
        <f>VLOOKUP(A47,Pop!A115:B1059,2,FALSE)</f>
        <v>2282</v>
      </c>
      <c r="C47" s="15" t="s">
        <v>17</v>
      </c>
      <c r="D47" s="16">
        <v>860</v>
      </c>
      <c r="E47" s="16" t="s">
        <v>17</v>
      </c>
      <c r="F47" s="16">
        <v>14.84</v>
      </c>
      <c r="G47" s="38">
        <f>VLOOKUP(A47,'2016 Results'!C118:I429,6,FALSE)</f>
        <v>14</v>
      </c>
      <c r="H47" s="38">
        <f t="shared" si="1"/>
        <v>0.83999999999999986</v>
      </c>
      <c r="I47" s="93">
        <f t="shared" si="0"/>
        <v>5.9999999999999991E-2</v>
      </c>
      <c r="J47" s="16" t="s">
        <v>227</v>
      </c>
      <c r="L47" s="16">
        <v>150</v>
      </c>
      <c r="M47" s="16">
        <v>4.8399999999999999E-2</v>
      </c>
      <c r="P47" s="16" t="s">
        <v>2940</v>
      </c>
      <c r="Q47" s="16">
        <v>75</v>
      </c>
      <c r="R47" s="16" t="s">
        <v>17</v>
      </c>
      <c r="S47" s="16">
        <v>14</v>
      </c>
      <c r="T47" s="16" t="s">
        <v>227</v>
      </c>
      <c r="V47" s="16">
        <v>150</v>
      </c>
      <c r="W47" s="16">
        <v>4.5100000000000001E-2</v>
      </c>
      <c r="Z47" s="16" t="s">
        <v>229</v>
      </c>
      <c r="AA47" s="16" t="s">
        <v>19</v>
      </c>
      <c r="AF47" s="16" t="s">
        <v>230</v>
      </c>
      <c r="AG47" s="17">
        <v>865</v>
      </c>
      <c r="AH47" s="17">
        <v>70</v>
      </c>
      <c r="AI47" s="17">
        <v>31.98</v>
      </c>
      <c r="AJ47" s="17" t="s">
        <v>17</v>
      </c>
      <c r="AK47" s="17">
        <v>13.91</v>
      </c>
      <c r="AL47" s="17">
        <v>150</v>
      </c>
      <c r="AM47" s="17" t="s">
        <v>227</v>
      </c>
      <c r="AO47" s="17">
        <v>4.5100000000000001E-2</v>
      </c>
      <c r="AR47" s="17" t="s">
        <v>229</v>
      </c>
      <c r="AS47" s="17" t="s">
        <v>19</v>
      </c>
      <c r="AX47" s="17">
        <v>31.1</v>
      </c>
      <c r="AY47" s="17" t="s">
        <v>17</v>
      </c>
      <c r="AZ47" s="17">
        <v>13.91</v>
      </c>
      <c r="BA47" s="17">
        <v>150</v>
      </c>
      <c r="BB47" s="17" t="s">
        <v>227</v>
      </c>
      <c r="BD47" s="17">
        <v>4.5100000000000001E-2</v>
      </c>
      <c r="BG47" s="17" t="s">
        <v>229</v>
      </c>
      <c r="BH47" s="17" t="s">
        <v>19</v>
      </c>
      <c r="BM47" s="18" t="s">
        <v>17</v>
      </c>
      <c r="BN47" s="18">
        <v>3</v>
      </c>
      <c r="BO47" s="18">
        <v>3</v>
      </c>
      <c r="BP47" s="18" t="s">
        <v>38</v>
      </c>
      <c r="BS47" s="18" t="s">
        <v>231</v>
      </c>
      <c r="BT47" s="19" t="s">
        <v>20</v>
      </c>
      <c r="BV47" s="19" t="s">
        <v>17</v>
      </c>
      <c r="BW47" s="54">
        <v>12.5</v>
      </c>
    </row>
    <row r="48" spans="1:76" x14ac:dyDescent="0.25">
      <c r="A48" s="14" t="s">
        <v>2173</v>
      </c>
      <c r="B48" s="60">
        <f>VLOOKUP(A48,Pop!A116:B1060,2,FALSE)</f>
        <v>4690</v>
      </c>
      <c r="C48" s="15" t="s">
        <v>17</v>
      </c>
      <c r="D48" s="16">
        <v>1750</v>
      </c>
      <c r="E48" s="16" t="s">
        <v>17</v>
      </c>
      <c r="F48" s="16">
        <v>0</v>
      </c>
      <c r="G48" s="38">
        <f>VLOOKUP(A48,'2016 Results'!C119:I430,6,FALSE)</f>
        <v>0</v>
      </c>
      <c r="H48" s="38">
        <f t="shared" si="1"/>
        <v>0</v>
      </c>
      <c r="I48" s="93">
        <v>0</v>
      </c>
      <c r="J48" s="16" t="s">
        <v>21</v>
      </c>
      <c r="L48" s="16">
        <v>0</v>
      </c>
      <c r="M48" s="16" t="s">
        <v>670</v>
      </c>
      <c r="N48" s="16">
        <v>41.45</v>
      </c>
      <c r="O48" s="16">
        <v>75.25</v>
      </c>
      <c r="P48" s="16" t="s">
        <v>466</v>
      </c>
      <c r="Q48" s="16">
        <v>240</v>
      </c>
      <c r="R48" s="16" t="s">
        <v>20</v>
      </c>
      <c r="X48" s="16">
        <v>166.4</v>
      </c>
      <c r="Y48" s="16">
        <v>1162.1500000000001</v>
      </c>
      <c r="AA48" s="16" t="s">
        <v>19</v>
      </c>
      <c r="AG48" s="17">
        <v>1705</v>
      </c>
      <c r="AH48" s="17">
        <v>420</v>
      </c>
      <c r="AI48" s="17">
        <v>25</v>
      </c>
      <c r="AJ48" s="17" t="s">
        <v>17</v>
      </c>
      <c r="AK48" s="17">
        <v>13.38</v>
      </c>
      <c r="AL48" s="17">
        <v>1300</v>
      </c>
      <c r="AM48" s="17" t="s">
        <v>21</v>
      </c>
      <c r="AO48" s="17">
        <v>6.43E-3</v>
      </c>
      <c r="AQ48" s="17">
        <v>6.43</v>
      </c>
      <c r="AS48" s="17" t="s">
        <v>19</v>
      </c>
      <c r="AX48" s="17">
        <v>75.5</v>
      </c>
      <c r="AY48" s="17" t="s">
        <v>17</v>
      </c>
      <c r="AZ48" s="17">
        <v>13.38</v>
      </c>
      <c r="BA48" s="17">
        <v>1300</v>
      </c>
      <c r="BB48" s="17" t="s">
        <v>21</v>
      </c>
      <c r="BD48" s="17">
        <v>6.43E-3</v>
      </c>
      <c r="BF48" s="17">
        <v>6.43E-3</v>
      </c>
      <c r="BH48" s="17" t="s">
        <v>19</v>
      </c>
      <c r="BM48" s="18" t="s">
        <v>17</v>
      </c>
      <c r="BN48" s="18">
        <v>2.5</v>
      </c>
      <c r="BO48" s="18" t="s">
        <v>671</v>
      </c>
      <c r="BP48" s="18" t="s">
        <v>38</v>
      </c>
      <c r="BS48" s="18" t="s">
        <v>672</v>
      </c>
      <c r="BT48" s="19" t="s">
        <v>17</v>
      </c>
      <c r="BU48" s="19">
        <v>7.5</v>
      </c>
      <c r="BV48" s="19" t="s">
        <v>20</v>
      </c>
    </row>
    <row r="49" spans="1:76" x14ac:dyDescent="0.25">
      <c r="A49" s="14" t="s">
        <v>2154</v>
      </c>
      <c r="B49" s="60">
        <f>VLOOKUP(A49,Pop!A117:B1061,2,FALSE)</f>
        <v>494</v>
      </c>
      <c r="C49" s="15" t="s">
        <v>17</v>
      </c>
      <c r="D49" s="16">
        <v>384</v>
      </c>
      <c r="E49" s="16" t="s">
        <v>17</v>
      </c>
      <c r="F49" s="16">
        <v>21</v>
      </c>
      <c r="G49" s="38">
        <f>VLOOKUP(A49,'2016 Results'!C120:I431,6,FALSE)</f>
        <v>21</v>
      </c>
      <c r="H49" s="38">
        <f t="shared" si="1"/>
        <v>0</v>
      </c>
      <c r="I49" s="93">
        <f t="shared" ref="I49:I80" si="2">((F49-G49)/G49)</f>
        <v>0</v>
      </c>
      <c r="J49" s="16" t="s">
        <v>21</v>
      </c>
      <c r="L49" s="24">
        <v>2000</v>
      </c>
      <c r="M49" s="34">
        <v>7</v>
      </c>
      <c r="N49" s="16">
        <v>49.05</v>
      </c>
      <c r="O49" s="16">
        <v>89.55</v>
      </c>
      <c r="Q49" s="16">
        <v>55</v>
      </c>
      <c r="R49" s="16" t="s">
        <v>17</v>
      </c>
      <c r="S49" s="34">
        <v>21</v>
      </c>
      <c r="T49" s="16" t="s">
        <v>21</v>
      </c>
      <c r="V49" s="24">
        <v>2000</v>
      </c>
      <c r="W49" s="34">
        <v>7</v>
      </c>
      <c r="X49" s="16">
        <v>187.8</v>
      </c>
      <c r="Y49" s="16">
        <v>1240.05</v>
      </c>
      <c r="AA49" s="16" t="s">
        <v>19</v>
      </c>
      <c r="AG49" s="17">
        <v>384</v>
      </c>
      <c r="AH49" s="17">
        <v>55</v>
      </c>
      <c r="AI49" s="31">
        <v>18</v>
      </c>
      <c r="AJ49" s="17" t="s">
        <v>17</v>
      </c>
      <c r="AK49" s="31">
        <v>18</v>
      </c>
      <c r="AL49" s="25">
        <v>1000</v>
      </c>
      <c r="AM49" s="17" t="s">
        <v>21</v>
      </c>
      <c r="AO49" s="31">
        <v>9</v>
      </c>
      <c r="AS49" s="17" t="s">
        <v>19</v>
      </c>
      <c r="AX49" s="31">
        <v>18</v>
      </c>
      <c r="AY49" s="17" t="s">
        <v>17</v>
      </c>
      <c r="AZ49" s="31">
        <v>18</v>
      </c>
      <c r="BA49" s="25">
        <v>1000</v>
      </c>
      <c r="BB49" s="17" t="s">
        <v>21</v>
      </c>
      <c r="BD49" s="31">
        <v>9</v>
      </c>
      <c r="BE49" s="31">
        <v>18</v>
      </c>
      <c r="BF49" s="31">
        <v>18</v>
      </c>
      <c r="BH49" s="17" t="s">
        <v>19</v>
      </c>
      <c r="BM49" s="18" t="s">
        <v>20</v>
      </c>
      <c r="BT49" s="19" t="s">
        <v>17</v>
      </c>
      <c r="BU49" s="19" t="s">
        <v>30</v>
      </c>
      <c r="BV49" s="19" t="s">
        <v>17</v>
      </c>
      <c r="BW49" s="54" t="s">
        <v>31</v>
      </c>
    </row>
    <row r="50" spans="1:76" x14ac:dyDescent="0.25">
      <c r="A50" s="14" t="s">
        <v>2030</v>
      </c>
      <c r="B50" s="60">
        <f>VLOOKUP(A50,Pop!A118:B1062,2,FALSE)</f>
        <v>3317</v>
      </c>
      <c r="C50" s="15" t="s">
        <v>17</v>
      </c>
      <c r="D50" s="16">
        <v>1544</v>
      </c>
      <c r="E50" s="16" t="s">
        <v>17</v>
      </c>
      <c r="F50" s="16">
        <v>17.149999999999999</v>
      </c>
      <c r="G50" s="38">
        <f>VLOOKUP(A50,'2016 Results'!C121:I432,6,FALSE)</f>
        <v>15.15</v>
      </c>
      <c r="H50" s="38">
        <f t="shared" si="1"/>
        <v>1.9999999999999982</v>
      </c>
      <c r="I50" s="93">
        <f t="shared" si="2"/>
        <v>0.13201320132013189</v>
      </c>
      <c r="J50" s="16" t="s">
        <v>21</v>
      </c>
      <c r="L50" s="16">
        <v>999</v>
      </c>
      <c r="M50" s="16">
        <v>4.45</v>
      </c>
      <c r="N50" s="16">
        <v>39.4</v>
      </c>
      <c r="O50" s="16">
        <v>61.65</v>
      </c>
      <c r="Q50" s="16">
        <v>84</v>
      </c>
      <c r="R50" s="16" t="s">
        <v>17</v>
      </c>
      <c r="S50" s="16">
        <v>17.149999999999999</v>
      </c>
      <c r="T50" s="16" t="s">
        <v>21</v>
      </c>
      <c r="V50" s="16">
        <v>999</v>
      </c>
      <c r="W50" s="16">
        <v>4.45</v>
      </c>
      <c r="X50" s="16">
        <v>128.4</v>
      </c>
      <c r="Y50" s="16">
        <v>907.15</v>
      </c>
      <c r="AA50" s="16" t="s">
        <v>22</v>
      </c>
      <c r="AF50" s="16" t="s">
        <v>2033</v>
      </c>
      <c r="AG50" s="17">
        <v>1513</v>
      </c>
      <c r="AH50" s="17">
        <v>84</v>
      </c>
      <c r="AI50" s="22">
        <v>49.7</v>
      </c>
      <c r="AJ50" s="17" t="s">
        <v>17</v>
      </c>
      <c r="AK50" s="17">
        <v>23</v>
      </c>
      <c r="AL50" s="17">
        <v>999</v>
      </c>
      <c r="AM50" s="17" t="s">
        <v>21</v>
      </c>
      <c r="AO50" s="17">
        <v>4.45</v>
      </c>
      <c r="AP50" s="17" t="s">
        <v>2034</v>
      </c>
      <c r="AQ50" s="17">
        <v>4.45</v>
      </c>
      <c r="AS50" s="17" t="s">
        <v>22</v>
      </c>
      <c r="AX50" s="17">
        <v>75</v>
      </c>
      <c r="AY50" s="17" t="s">
        <v>17</v>
      </c>
      <c r="AZ50" s="17">
        <v>23</v>
      </c>
      <c r="BA50" s="17">
        <v>999</v>
      </c>
      <c r="BB50" s="17" t="s">
        <v>21</v>
      </c>
      <c r="BD50" s="17">
        <v>4.45</v>
      </c>
      <c r="BE50" s="17" t="s">
        <v>2034</v>
      </c>
      <c r="BF50" s="22">
        <v>4.45</v>
      </c>
      <c r="BH50" s="17" t="s">
        <v>22</v>
      </c>
      <c r="BM50" s="18" t="s">
        <v>20</v>
      </c>
      <c r="BT50" s="19" t="s">
        <v>20</v>
      </c>
      <c r="BV50" s="19" t="s">
        <v>20</v>
      </c>
    </row>
    <row r="51" spans="1:76" x14ac:dyDescent="0.25">
      <c r="A51" s="14" t="s">
        <v>2254</v>
      </c>
      <c r="B51" s="60">
        <f>VLOOKUP(A51,Pop!A119:B1063,2,FALSE)</f>
        <v>291</v>
      </c>
      <c r="C51" s="15" t="s">
        <v>17</v>
      </c>
      <c r="D51" s="16">
        <v>157</v>
      </c>
      <c r="E51" s="16" t="s">
        <v>17</v>
      </c>
      <c r="F51" s="27">
        <v>65</v>
      </c>
      <c r="G51" s="38">
        <f>VLOOKUP(A51,'2016 Results'!C122:I433,6,FALSE)</f>
        <v>65</v>
      </c>
      <c r="H51" s="38">
        <f t="shared" si="1"/>
        <v>0</v>
      </c>
      <c r="I51" s="93">
        <f t="shared" si="2"/>
        <v>0</v>
      </c>
      <c r="J51" s="16" t="s">
        <v>21</v>
      </c>
      <c r="L51" s="16">
        <v>3000</v>
      </c>
      <c r="M51" s="16" t="s">
        <v>1604</v>
      </c>
      <c r="N51" s="16" t="s">
        <v>1605</v>
      </c>
      <c r="O51" s="16" t="s">
        <v>1606</v>
      </c>
      <c r="P51" s="16" t="s">
        <v>2939</v>
      </c>
      <c r="Q51" s="16">
        <v>17</v>
      </c>
      <c r="R51" s="16" t="s">
        <v>17</v>
      </c>
      <c r="S51" s="16" t="s">
        <v>1608</v>
      </c>
      <c r="T51" s="16" t="s">
        <v>21</v>
      </c>
      <c r="V51" s="16" t="s">
        <v>1609</v>
      </c>
      <c r="W51" s="16" t="s">
        <v>1610</v>
      </c>
      <c r="X51" s="16" t="s">
        <v>1611</v>
      </c>
      <c r="Y51" s="16" t="s">
        <v>75</v>
      </c>
      <c r="AA51" s="16" t="s">
        <v>22</v>
      </c>
      <c r="AB51" s="16" t="s">
        <v>1612</v>
      </c>
      <c r="AC51" s="16" t="s">
        <v>1613</v>
      </c>
      <c r="AF51" s="16" t="s">
        <v>75</v>
      </c>
      <c r="AG51" s="17">
        <v>135</v>
      </c>
      <c r="AH51" s="17">
        <v>17</v>
      </c>
      <c r="AI51" s="17" t="s">
        <v>1614</v>
      </c>
      <c r="AJ51" s="17" t="s">
        <v>17</v>
      </c>
      <c r="AK51" s="17" t="s">
        <v>1615</v>
      </c>
      <c r="AL51" s="17" t="s">
        <v>1616</v>
      </c>
      <c r="AM51" s="17" t="s">
        <v>21</v>
      </c>
      <c r="AO51" s="17" t="s">
        <v>1617</v>
      </c>
      <c r="AR51" s="17" t="s">
        <v>1618</v>
      </c>
      <c r="AS51" s="17" t="s">
        <v>175</v>
      </c>
      <c r="AT51" s="17" t="s">
        <v>1619</v>
      </c>
      <c r="AW51" s="17" t="s">
        <v>1620</v>
      </c>
      <c r="AX51" s="22">
        <v>15</v>
      </c>
      <c r="AY51" s="17" t="s">
        <v>20</v>
      </c>
      <c r="BG51" s="17" t="s">
        <v>1621</v>
      </c>
      <c r="BH51" s="17" t="s">
        <v>19</v>
      </c>
      <c r="BI51" s="17" t="s">
        <v>1622</v>
      </c>
      <c r="BM51" s="18" t="s">
        <v>20</v>
      </c>
      <c r="BT51" s="19" t="s">
        <v>20</v>
      </c>
      <c r="BV51" s="19" t="s">
        <v>17</v>
      </c>
      <c r="BW51" s="55">
        <v>5</v>
      </c>
    </row>
    <row r="52" spans="1:76" x14ac:dyDescent="0.25">
      <c r="A52" s="14" t="s">
        <v>443</v>
      </c>
      <c r="B52" s="60">
        <f>VLOOKUP(A52,Pop!A120:B1064,2,FALSE)</f>
        <v>67862</v>
      </c>
      <c r="C52" s="15" t="s">
        <v>17</v>
      </c>
      <c r="D52" s="24">
        <v>24570</v>
      </c>
      <c r="E52" s="16" t="s">
        <v>17</v>
      </c>
      <c r="F52" s="16">
        <v>7.07</v>
      </c>
      <c r="G52" s="38">
        <f>VLOOKUP(A52,'2016 Results'!C123:I434,6,FALSE)</f>
        <v>7.07</v>
      </c>
      <c r="H52" s="38">
        <f t="shared" si="1"/>
        <v>0</v>
      </c>
      <c r="I52" s="93">
        <f t="shared" si="2"/>
        <v>0</v>
      </c>
      <c r="J52" s="16" t="s">
        <v>227</v>
      </c>
      <c r="L52" s="16">
        <v>100</v>
      </c>
      <c r="M52" s="16" t="s">
        <v>446</v>
      </c>
      <c r="P52" s="16" t="s">
        <v>447</v>
      </c>
      <c r="Q52" s="24">
        <v>1433</v>
      </c>
      <c r="R52" s="16" t="s">
        <v>17</v>
      </c>
      <c r="S52" s="16">
        <v>7.07</v>
      </c>
      <c r="T52" s="16" t="s">
        <v>227</v>
      </c>
      <c r="V52" s="16">
        <v>100</v>
      </c>
      <c r="W52" s="16" t="s">
        <v>448</v>
      </c>
      <c r="Z52" s="16" t="s">
        <v>449</v>
      </c>
      <c r="AA52" s="16" t="s">
        <v>22</v>
      </c>
      <c r="AC52" s="34">
        <v>11775000</v>
      </c>
      <c r="AF52" s="16" t="s">
        <v>75</v>
      </c>
      <c r="AG52" s="25">
        <v>24512</v>
      </c>
      <c r="AH52" s="25">
        <v>1408</v>
      </c>
      <c r="AI52" s="22">
        <v>36.08</v>
      </c>
      <c r="AJ52" s="17" t="s">
        <v>17</v>
      </c>
      <c r="AK52" s="17">
        <v>8.15</v>
      </c>
      <c r="AL52" s="17">
        <v>100</v>
      </c>
      <c r="AM52" s="17" t="s">
        <v>227</v>
      </c>
      <c r="AO52" s="17" t="s">
        <v>450</v>
      </c>
      <c r="AR52" s="17" t="s">
        <v>451</v>
      </c>
      <c r="AS52" s="17" t="s">
        <v>22</v>
      </c>
      <c r="AU52" s="17" t="s">
        <v>452</v>
      </c>
      <c r="AX52" s="17" t="s">
        <v>453</v>
      </c>
      <c r="AY52" s="17" t="s">
        <v>17</v>
      </c>
      <c r="AZ52" s="17">
        <v>8.15</v>
      </c>
      <c r="BA52" s="17">
        <v>100</v>
      </c>
      <c r="BB52" s="17" t="s">
        <v>227</v>
      </c>
      <c r="BD52" s="17" t="s">
        <v>450</v>
      </c>
      <c r="BG52" s="17">
        <v>12.14</v>
      </c>
      <c r="BH52" s="17" t="s">
        <v>22</v>
      </c>
      <c r="BJ52" s="17" t="s">
        <v>452</v>
      </c>
      <c r="BM52" s="18" t="s">
        <v>17</v>
      </c>
      <c r="BN52" s="18">
        <v>4.5</v>
      </c>
      <c r="BO52" s="18" t="s">
        <v>454</v>
      </c>
      <c r="BP52" s="18" t="s">
        <v>38</v>
      </c>
      <c r="BS52" s="18" t="s">
        <v>455</v>
      </c>
      <c r="BT52" s="19" t="s">
        <v>17</v>
      </c>
      <c r="BU52" s="19">
        <v>12</v>
      </c>
      <c r="BV52" s="19" t="s">
        <v>17</v>
      </c>
      <c r="BW52" s="54">
        <v>5.0999999999999996</v>
      </c>
    </row>
    <row r="53" spans="1:76" x14ac:dyDescent="0.25">
      <c r="A53" s="14" t="s">
        <v>2191</v>
      </c>
      <c r="B53" s="60">
        <f>VLOOKUP(A53,Pop!A121:B1065,2,FALSE)</f>
        <v>609</v>
      </c>
      <c r="C53" s="15" t="s">
        <v>17</v>
      </c>
      <c r="D53" s="16">
        <v>287</v>
      </c>
      <c r="E53" s="16" t="s">
        <v>17</v>
      </c>
      <c r="F53" s="16">
        <v>13.5</v>
      </c>
      <c r="G53" s="38">
        <f>VLOOKUP(A53,'2016 Results'!C124:I435,6,FALSE)</f>
        <v>13.5</v>
      </c>
      <c r="H53" s="38">
        <f t="shared" si="1"/>
        <v>0</v>
      </c>
      <c r="I53" s="93">
        <f t="shared" si="2"/>
        <v>0</v>
      </c>
      <c r="J53" s="16" t="s">
        <v>21</v>
      </c>
      <c r="L53" s="16">
        <v>1000</v>
      </c>
      <c r="M53" s="16">
        <v>5.7499999999999999E-3</v>
      </c>
      <c r="N53" s="16" t="s">
        <v>1339</v>
      </c>
      <c r="Q53" s="16">
        <v>6</v>
      </c>
      <c r="R53" s="16" t="s">
        <v>17</v>
      </c>
      <c r="S53" s="16" t="s">
        <v>287</v>
      </c>
      <c r="T53" s="16" t="s">
        <v>21</v>
      </c>
      <c r="V53" s="16">
        <v>1000</v>
      </c>
      <c r="W53" s="16" t="s">
        <v>1111</v>
      </c>
      <c r="AA53" s="16" t="s">
        <v>42</v>
      </c>
      <c r="AE53" s="16" t="s">
        <v>1340</v>
      </c>
      <c r="AG53" s="17">
        <v>280</v>
      </c>
      <c r="AH53" s="17">
        <v>6</v>
      </c>
      <c r="AI53" s="17">
        <v>15</v>
      </c>
      <c r="AJ53" s="17" t="s">
        <v>17</v>
      </c>
      <c r="AK53" s="17">
        <v>18</v>
      </c>
      <c r="AM53" s="17" t="s">
        <v>38</v>
      </c>
      <c r="AN53" s="17" t="s">
        <v>1341</v>
      </c>
      <c r="AS53" s="17" t="s">
        <v>19</v>
      </c>
      <c r="AX53" s="17" t="s">
        <v>1111</v>
      </c>
      <c r="AY53" s="17" t="s">
        <v>17</v>
      </c>
      <c r="AZ53" s="17">
        <v>18</v>
      </c>
      <c r="BB53" s="17" t="s">
        <v>38</v>
      </c>
      <c r="BC53" s="17" t="s">
        <v>1341</v>
      </c>
      <c r="BH53" s="17" t="s">
        <v>42</v>
      </c>
      <c r="BL53" s="17" t="s">
        <v>1342</v>
      </c>
      <c r="BM53" s="18" t="s">
        <v>20</v>
      </c>
      <c r="BT53" s="19" t="s">
        <v>20</v>
      </c>
      <c r="BV53" s="19" t="s">
        <v>20</v>
      </c>
    </row>
    <row r="54" spans="1:76" x14ac:dyDescent="0.25">
      <c r="A54" s="14" t="s">
        <v>1557</v>
      </c>
      <c r="B54" s="60">
        <f>VLOOKUP(A54,Pop!A125:B1069,2,FALSE)</f>
        <v>222</v>
      </c>
      <c r="C54" s="15" t="s">
        <v>17</v>
      </c>
      <c r="D54" s="16">
        <v>106</v>
      </c>
      <c r="E54" s="16" t="s">
        <v>17</v>
      </c>
      <c r="F54" s="16">
        <v>36.06</v>
      </c>
      <c r="G54" s="38">
        <f>VLOOKUP(A54,'2016 Results'!C128:I439,6,FALSE)</f>
        <v>36.049999999999997</v>
      </c>
      <c r="H54" s="38">
        <f t="shared" si="1"/>
        <v>1.0000000000005116E-2</v>
      </c>
      <c r="I54" s="93">
        <f t="shared" si="2"/>
        <v>2.7739251040236106E-4</v>
      </c>
      <c r="J54" s="16" t="s">
        <v>21</v>
      </c>
      <c r="L54" s="16">
        <v>2000</v>
      </c>
      <c r="M54" s="16" t="s">
        <v>1560</v>
      </c>
      <c r="N54" s="16">
        <v>49.01</v>
      </c>
      <c r="O54" s="16">
        <v>70.61</v>
      </c>
      <c r="Q54" s="16">
        <v>5</v>
      </c>
      <c r="R54" s="16" t="s">
        <v>17</v>
      </c>
      <c r="S54" s="16">
        <v>36.049999999999997</v>
      </c>
      <c r="T54" s="16" t="s">
        <v>21</v>
      </c>
      <c r="V54" s="16">
        <v>2000</v>
      </c>
      <c r="W54" s="16" t="s">
        <v>1561</v>
      </c>
      <c r="X54" s="16">
        <v>99.36</v>
      </c>
      <c r="Y54" s="16">
        <v>891.41</v>
      </c>
      <c r="AA54" s="16" t="s">
        <v>19</v>
      </c>
      <c r="AG54" s="17">
        <v>106</v>
      </c>
      <c r="AH54" s="17">
        <v>5</v>
      </c>
      <c r="AI54" s="17">
        <v>46</v>
      </c>
      <c r="AJ54" s="17" t="s">
        <v>17</v>
      </c>
      <c r="AK54" s="17">
        <v>46</v>
      </c>
      <c r="AL54" s="17">
        <v>2000</v>
      </c>
      <c r="AM54" s="17" t="s">
        <v>21</v>
      </c>
      <c r="AO54" s="17" t="s">
        <v>1444</v>
      </c>
      <c r="AQ54" s="17">
        <v>46</v>
      </c>
      <c r="AS54" s="17" t="s">
        <v>19</v>
      </c>
      <c r="AX54" s="17">
        <v>46</v>
      </c>
      <c r="AY54" s="17" t="s">
        <v>17</v>
      </c>
      <c r="AZ54" s="17">
        <v>46</v>
      </c>
      <c r="BA54" s="17">
        <v>2000</v>
      </c>
      <c r="BB54" s="17" t="s">
        <v>21</v>
      </c>
      <c r="BD54" s="17">
        <v>1.5</v>
      </c>
      <c r="BF54" s="17">
        <v>1.5</v>
      </c>
      <c r="BH54" s="17" t="s">
        <v>19</v>
      </c>
      <c r="BM54" s="18" t="s">
        <v>20</v>
      </c>
      <c r="BT54" s="19" t="s">
        <v>17</v>
      </c>
      <c r="BU54" s="19">
        <v>0</v>
      </c>
      <c r="BV54" s="19" t="s">
        <v>20</v>
      </c>
    </row>
    <row r="55" spans="1:76" x14ac:dyDescent="0.25">
      <c r="A55" s="14" t="s">
        <v>2606</v>
      </c>
      <c r="B55" s="60">
        <f>VLOOKUP(A55,Pop!A127:B1071,2,FALSE)</f>
        <v>1009</v>
      </c>
      <c r="C55" s="15" t="s">
        <v>17</v>
      </c>
      <c r="D55" s="16">
        <v>422</v>
      </c>
      <c r="E55" s="16" t="s">
        <v>17</v>
      </c>
      <c r="F55" s="16">
        <v>36.61</v>
      </c>
      <c r="G55" s="38">
        <f>VLOOKUP(A55,'2016 Results'!C130:I441,6,FALSE)</f>
        <v>36.61</v>
      </c>
      <c r="H55" s="38">
        <f t="shared" si="1"/>
        <v>0</v>
      </c>
      <c r="I55" s="93">
        <f t="shared" si="2"/>
        <v>0</v>
      </c>
      <c r="J55" s="16" t="s">
        <v>21</v>
      </c>
      <c r="L55" s="16">
        <v>2000</v>
      </c>
      <c r="M55" s="16" t="s">
        <v>109</v>
      </c>
      <c r="N55" s="16">
        <v>53.11</v>
      </c>
      <c r="O55" s="16">
        <v>80.61</v>
      </c>
      <c r="Q55" s="16">
        <v>23</v>
      </c>
      <c r="R55" s="16" t="s">
        <v>17</v>
      </c>
      <c r="S55" s="16">
        <v>36.61</v>
      </c>
      <c r="T55" s="16" t="s">
        <v>21</v>
      </c>
      <c r="V55" s="16">
        <v>2000</v>
      </c>
      <c r="W55" s="16" t="s">
        <v>110</v>
      </c>
      <c r="X55" s="16">
        <v>163.11000000000001</v>
      </c>
      <c r="Y55" s="16" t="s">
        <v>95</v>
      </c>
      <c r="AA55" s="16" t="s">
        <v>19</v>
      </c>
      <c r="AG55" s="17">
        <v>399</v>
      </c>
      <c r="AH55" s="17">
        <v>422</v>
      </c>
      <c r="AI55" s="17">
        <v>27</v>
      </c>
      <c r="AJ55" s="17" t="s">
        <v>17</v>
      </c>
      <c r="AK55" s="17">
        <v>27</v>
      </c>
      <c r="AL55" s="17">
        <v>2000</v>
      </c>
      <c r="AM55" s="17" t="s">
        <v>21</v>
      </c>
      <c r="AO55" s="17">
        <v>5</v>
      </c>
      <c r="AS55" s="17" t="s">
        <v>19</v>
      </c>
      <c r="AX55" s="17">
        <v>27</v>
      </c>
      <c r="AY55" s="17" t="s">
        <v>17</v>
      </c>
      <c r="AZ55" s="17">
        <v>27</v>
      </c>
      <c r="BA55" s="17">
        <v>2000</v>
      </c>
      <c r="BB55" s="17" t="s">
        <v>21</v>
      </c>
      <c r="BD55" s="17">
        <v>5</v>
      </c>
      <c r="BH55" s="17" t="s">
        <v>19</v>
      </c>
      <c r="BM55" s="18" t="s">
        <v>20</v>
      </c>
      <c r="BT55" s="19" t="s">
        <v>20</v>
      </c>
      <c r="BV55" s="19" t="s">
        <v>17</v>
      </c>
      <c r="BW55" s="54">
        <v>8</v>
      </c>
    </row>
    <row r="56" spans="1:76" x14ac:dyDescent="0.25">
      <c r="A56" s="14" t="s">
        <v>1860</v>
      </c>
      <c r="B56" s="60">
        <f>VLOOKUP(A56,Pop!A128:B1072,2,FALSE)</f>
        <v>622</v>
      </c>
      <c r="C56" s="15" t="s">
        <v>17</v>
      </c>
      <c r="D56" s="16">
        <v>248</v>
      </c>
      <c r="E56" s="16" t="s">
        <v>17</v>
      </c>
      <c r="F56" s="16">
        <v>10.45</v>
      </c>
      <c r="G56" s="38">
        <f>VLOOKUP(A56,'2016 Results'!C131:I442,6,FALSE)</f>
        <v>10.45</v>
      </c>
      <c r="H56" s="38">
        <f t="shared" si="1"/>
        <v>0</v>
      </c>
      <c r="I56" s="93">
        <f t="shared" si="2"/>
        <v>0</v>
      </c>
      <c r="J56" s="16" t="s">
        <v>21</v>
      </c>
      <c r="L56" s="16">
        <v>1000</v>
      </c>
      <c r="M56" s="16" t="s">
        <v>1862</v>
      </c>
      <c r="N56" s="16">
        <v>28.53</v>
      </c>
      <c r="O56" s="16">
        <v>51.13</v>
      </c>
      <c r="Q56" s="16">
        <v>28</v>
      </c>
      <c r="R56" s="16" t="s">
        <v>17</v>
      </c>
      <c r="S56" s="16">
        <v>10.45</v>
      </c>
      <c r="T56" s="16" t="s">
        <v>21</v>
      </c>
      <c r="V56" s="16">
        <v>1000</v>
      </c>
      <c r="W56" s="16">
        <v>4.5199999999999996</v>
      </c>
      <c r="X56" s="16">
        <v>118.93</v>
      </c>
      <c r="Y56" s="16" t="s">
        <v>95</v>
      </c>
      <c r="AA56" s="16" t="s">
        <v>22</v>
      </c>
      <c r="AC56" s="16">
        <v>645000</v>
      </c>
      <c r="AG56" s="17">
        <v>270</v>
      </c>
      <c r="AH56" s="17">
        <v>28</v>
      </c>
      <c r="AI56" s="17">
        <v>8.7200000000000006</v>
      </c>
      <c r="AJ56" s="17" t="s">
        <v>17</v>
      </c>
      <c r="AK56" s="17">
        <v>8.7200000000000006</v>
      </c>
      <c r="AL56" s="17">
        <v>1000</v>
      </c>
      <c r="AM56" s="17" t="s">
        <v>21</v>
      </c>
      <c r="AO56" s="17">
        <v>6.31</v>
      </c>
      <c r="AQ56" s="28">
        <v>1</v>
      </c>
      <c r="AS56" s="17" t="s">
        <v>22</v>
      </c>
      <c r="AU56" s="17">
        <v>2000000</v>
      </c>
      <c r="AX56" s="17">
        <v>8.7200000000000006</v>
      </c>
      <c r="AY56" s="17" t="s">
        <v>17</v>
      </c>
      <c r="AZ56" s="17">
        <v>8.7200000000000006</v>
      </c>
      <c r="BA56" s="17">
        <v>1000</v>
      </c>
      <c r="BB56" s="17" t="s">
        <v>21</v>
      </c>
      <c r="BD56" s="17">
        <v>6.31</v>
      </c>
      <c r="BG56" s="17" t="s">
        <v>1863</v>
      </c>
      <c r="BH56" s="17" t="s">
        <v>22</v>
      </c>
      <c r="BJ56" s="17">
        <v>2000000</v>
      </c>
      <c r="BM56" s="18" t="s">
        <v>20</v>
      </c>
      <c r="BT56" s="19" t="s">
        <v>20</v>
      </c>
      <c r="BV56" s="19" t="s">
        <v>17</v>
      </c>
      <c r="BW56" s="54" t="s">
        <v>1864</v>
      </c>
    </row>
    <row r="57" spans="1:76" x14ac:dyDescent="0.25">
      <c r="A57" s="14" t="s">
        <v>806</v>
      </c>
      <c r="B57" s="60">
        <f>VLOOKUP(A57,Pop!A129:B1073,2,FALSE)</f>
        <v>1411</v>
      </c>
      <c r="C57" s="15" t="s">
        <v>17</v>
      </c>
      <c r="D57" s="16">
        <v>450</v>
      </c>
      <c r="E57" s="16" t="s">
        <v>17</v>
      </c>
      <c r="F57" s="16">
        <v>5</v>
      </c>
      <c r="G57" s="38">
        <f>VLOOKUP(A57,'2016 Results'!C132:I443,6,FALSE)</f>
        <v>5</v>
      </c>
      <c r="H57" s="38">
        <f t="shared" si="1"/>
        <v>0</v>
      </c>
      <c r="I57" s="93">
        <f t="shared" si="2"/>
        <v>0</v>
      </c>
      <c r="J57" s="16" t="s">
        <v>21</v>
      </c>
      <c r="L57" s="16">
        <v>1000</v>
      </c>
      <c r="M57" s="16" t="s">
        <v>809</v>
      </c>
      <c r="N57" s="16">
        <v>10</v>
      </c>
      <c r="O57" s="16">
        <v>16.25</v>
      </c>
      <c r="Q57" s="16">
        <v>200</v>
      </c>
      <c r="R57" s="16" t="s">
        <v>17</v>
      </c>
      <c r="S57" s="16">
        <v>5</v>
      </c>
      <c r="T57" s="16" t="s">
        <v>21</v>
      </c>
      <c r="V57" s="16">
        <v>1000</v>
      </c>
      <c r="W57" s="16">
        <v>1.25</v>
      </c>
      <c r="X57" s="16">
        <v>35</v>
      </c>
      <c r="Y57" s="16">
        <v>253.75</v>
      </c>
      <c r="AA57" s="16" t="s">
        <v>19</v>
      </c>
      <c r="AG57" s="17">
        <v>450</v>
      </c>
      <c r="AH57" s="17">
        <v>200</v>
      </c>
      <c r="AI57" s="17">
        <v>15</v>
      </c>
      <c r="AJ57" s="17" t="s">
        <v>17</v>
      </c>
      <c r="AK57" s="17">
        <v>15</v>
      </c>
      <c r="AL57" s="17" t="s">
        <v>75</v>
      </c>
      <c r="AS57" s="17" t="s">
        <v>19</v>
      </c>
      <c r="AX57" s="17">
        <v>15</v>
      </c>
      <c r="AY57" s="17" t="s">
        <v>17</v>
      </c>
      <c r="AZ57" s="17">
        <v>15</v>
      </c>
      <c r="BA57" s="17" t="s">
        <v>75</v>
      </c>
      <c r="BH57" s="17" t="s">
        <v>19</v>
      </c>
      <c r="BM57" s="18" t="s">
        <v>20</v>
      </c>
      <c r="BT57" s="19" t="s">
        <v>20</v>
      </c>
      <c r="BV57" s="19" t="s">
        <v>20</v>
      </c>
    </row>
    <row r="58" spans="1:76" x14ac:dyDescent="0.25">
      <c r="A58" s="14" t="s">
        <v>1849</v>
      </c>
      <c r="B58" s="60">
        <f>VLOOKUP(A58,Pop!A131:B1075,2,FALSE)</f>
        <v>1727</v>
      </c>
      <c r="C58" s="15" t="s">
        <v>17</v>
      </c>
      <c r="D58" s="16">
        <v>1750</v>
      </c>
      <c r="E58" s="16" t="s">
        <v>17</v>
      </c>
      <c r="F58" s="16">
        <v>10.93</v>
      </c>
      <c r="G58" s="38">
        <f>VLOOKUP(A58,'2016 Results'!C134:I445,6,FALSE)</f>
        <v>10.93</v>
      </c>
      <c r="H58" s="38">
        <f t="shared" si="1"/>
        <v>0</v>
      </c>
      <c r="I58" s="93">
        <f t="shared" si="2"/>
        <v>0</v>
      </c>
      <c r="J58" s="16" t="s">
        <v>21</v>
      </c>
      <c r="L58" s="16">
        <v>1000</v>
      </c>
      <c r="M58" s="16">
        <v>5.4</v>
      </c>
      <c r="N58" s="16">
        <v>32.53</v>
      </c>
      <c r="O58" s="16">
        <v>59.53</v>
      </c>
      <c r="Q58" s="16">
        <v>89</v>
      </c>
      <c r="R58" s="16" t="s">
        <v>17</v>
      </c>
      <c r="S58" s="16">
        <v>8.0500000000000007</v>
      </c>
      <c r="T58" s="16" t="s">
        <v>21</v>
      </c>
      <c r="V58" s="16">
        <v>1000</v>
      </c>
      <c r="W58" s="16" t="s">
        <v>1852</v>
      </c>
      <c r="X58" s="16">
        <v>248.09</v>
      </c>
      <c r="Y58" s="16">
        <v>921.84</v>
      </c>
      <c r="AA58" s="16" t="s">
        <v>19</v>
      </c>
      <c r="AG58" s="17">
        <v>1750</v>
      </c>
      <c r="AH58" s="17">
        <v>89</v>
      </c>
      <c r="AI58" s="17">
        <v>15</v>
      </c>
      <c r="AJ58" s="17" t="s">
        <v>17</v>
      </c>
      <c r="AK58" s="17">
        <v>5.94</v>
      </c>
      <c r="AL58" s="17">
        <v>1000</v>
      </c>
      <c r="AM58" s="17" t="s">
        <v>21</v>
      </c>
      <c r="AO58" s="17">
        <v>3.08</v>
      </c>
      <c r="AS58" s="17" t="s">
        <v>19</v>
      </c>
      <c r="AX58" s="17">
        <v>70</v>
      </c>
      <c r="AY58" s="17" t="s">
        <v>17</v>
      </c>
      <c r="AZ58" s="17">
        <v>5.94</v>
      </c>
      <c r="BA58" s="17">
        <v>1000</v>
      </c>
      <c r="BB58" s="17" t="s">
        <v>21</v>
      </c>
      <c r="BD58" s="17">
        <v>3.08</v>
      </c>
      <c r="BM58" s="18" t="s">
        <v>17</v>
      </c>
      <c r="BN58" s="18">
        <v>1</v>
      </c>
      <c r="BO58" s="18">
        <v>1</v>
      </c>
      <c r="BP58" s="18" t="s">
        <v>21</v>
      </c>
      <c r="BS58" s="18" t="s">
        <v>62</v>
      </c>
      <c r="BT58" s="19" t="s">
        <v>20</v>
      </c>
      <c r="BV58" s="19" t="s">
        <v>20</v>
      </c>
    </row>
    <row r="59" spans="1:76" x14ac:dyDescent="0.25">
      <c r="A59" s="14" t="s">
        <v>1987</v>
      </c>
      <c r="B59" s="60">
        <f>VLOOKUP(A59,Pop!A132:B1076,2,FALSE)</f>
        <v>2100</v>
      </c>
      <c r="C59" s="15" t="s">
        <v>17</v>
      </c>
      <c r="D59" s="16">
        <v>838</v>
      </c>
      <c r="E59" s="16" t="s">
        <v>17</v>
      </c>
      <c r="F59" s="16">
        <v>11.66</v>
      </c>
      <c r="G59" s="38">
        <f>VLOOKUP(A59,'2016 Results'!C135:I446,6,FALSE)</f>
        <v>10.33</v>
      </c>
      <c r="H59" s="38">
        <f t="shared" si="1"/>
        <v>1.33</v>
      </c>
      <c r="I59" s="93">
        <f t="shared" si="2"/>
        <v>0.1287512100677638</v>
      </c>
      <c r="J59" s="16" t="s">
        <v>21</v>
      </c>
      <c r="L59" s="16">
        <v>1000</v>
      </c>
      <c r="M59" s="16" t="s">
        <v>1990</v>
      </c>
      <c r="N59" s="16">
        <v>35.299999999999997</v>
      </c>
      <c r="O59" s="16">
        <v>53.95</v>
      </c>
      <c r="Q59" s="16">
        <v>91</v>
      </c>
      <c r="R59" s="16" t="s">
        <v>17</v>
      </c>
      <c r="S59" s="16">
        <v>11.66</v>
      </c>
      <c r="T59" s="16" t="s">
        <v>21</v>
      </c>
      <c r="V59" s="16">
        <v>1000</v>
      </c>
      <c r="W59" s="16" t="s">
        <v>1990</v>
      </c>
      <c r="X59" s="16">
        <v>109.24</v>
      </c>
      <c r="Y59" s="16">
        <v>468.05</v>
      </c>
      <c r="AA59" s="16" t="s">
        <v>19</v>
      </c>
      <c r="AG59" s="17">
        <v>822</v>
      </c>
      <c r="AH59" s="17">
        <v>81</v>
      </c>
      <c r="AI59" s="17">
        <v>26</v>
      </c>
      <c r="AJ59" s="17" t="s">
        <v>17</v>
      </c>
      <c r="AK59" s="17">
        <v>8.23</v>
      </c>
      <c r="AL59" s="17" t="s">
        <v>1431</v>
      </c>
      <c r="AM59" s="17" t="s">
        <v>21</v>
      </c>
      <c r="AO59" s="17" t="s">
        <v>1991</v>
      </c>
      <c r="AS59" s="17" t="s">
        <v>19</v>
      </c>
      <c r="AX59" s="17">
        <v>33.71</v>
      </c>
      <c r="AY59" s="17" t="s">
        <v>17</v>
      </c>
      <c r="AZ59" s="17">
        <v>8.23</v>
      </c>
      <c r="BA59" s="17" t="s">
        <v>1992</v>
      </c>
      <c r="BB59" s="17" t="s">
        <v>21</v>
      </c>
      <c r="BD59" s="17" t="s">
        <v>1991</v>
      </c>
      <c r="BF59" s="17" t="s">
        <v>1993</v>
      </c>
      <c r="BH59" s="17" t="s">
        <v>19</v>
      </c>
      <c r="BM59" s="18" t="s">
        <v>17</v>
      </c>
      <c r="BN59" s="18">
        <v>3</v>
      </c>
      <c r="BO59" s="18">
        <v>6</v>
      </c>
      <c r="BP59" s="18" t="s">
        <v>23</v>
      </c>
      <c r="BS59" s="18" t="s">
        <v>1994</v>
      </c>
      <c r="BT59" s="19" t="s">
        <v>20</v>
      </c>
      <c r="BV59" s="19" t="s">
        <v>17</v>
      </c>
      <c r="BW59" s="54">
        <v>4.75</v>
      </c>
    </row>
    <row r="60" spans="1:76" x14ac:dyDescent="0.25">
      <c r="A60" s="14" t="s">
        <v>1399</v>
      </c>
      <c r="B60" s="60">
        <f>VLOOKUP(A60,Pop!A134:B1078,2,FALSE)</f>
        <v>596</v>
      </c>
      <c r="C60" s="15" t="s">
        <v>17</v>
      </c>
      <c r="D60" s="16">
        <v>270</v>
      </c>
      <c r="E60" s="16" t="s">
        <v>17</v>
      </c>
      <c r="F60" s="27">
        <v>19.37</v>
      </c>
      <c r="G60" s="38">
        <f>VLOOKUP(A60,'2016 Results'!C137:I448,6,FALSE)</f>
        <v>17.89</v>
      </c>
      <c r="H60" s="38">
        <f t="shared" si="1"/>
        <v>1.4800000000000004</v>
      </c>
      <c r="I60" s="93">
        <f t="shared" si="2"/>
        <v>8.2727780883174978E-2</v>
      </c>
      <c r="J60" s="16" t="s">
        <v>21</v>
      </c>
      <c r="L60" s="16">
        <v>1500</v>
      </c>
      <c r="M60" s="27">
        <v>8.4</v>
      </c>
      <c r="N60" s="16">
        <v>48.47</v>
      </c>
      <c r="O60" s="16">
        <v>90.37</v>
      </c>
      <c r="Q60" s="16">
        <v>1</v>
      </c>
      <c r="R60" s="16" t="s">
        <v>17</v>
      </c>
      <c r="S60" s="27">
        <v>19.37</v>
      </c>
      <c r="T60" s="16" t="s">
        <v>21</v>
      </c>
      <c r="V60" s="16">
        <v>1500</v>
      </c>
      <c r="W60" s="16">
        <v>5.79</v>
      </c>
      <c r="X60" s="16">
        <v>216.97</v>
      </c>
      <c r="Y60" s="16">
        <v>1090.52</v>
      </c>
      <c r="AA60" s="16" t="s">
        <v>19</v>
      </c>
      <c r="AF60" s="16" t="s">
        <v>95</v>
      </c>
      <c r="AG60" s="17">
        <v>225</v>
      </c>
      <c r="AH60" s="17">
        <v>1</v>
      </c>
      <c r="AI60" s="17">
        <v>64.599999999999994</v>
      </c>
      <c r="AJ60" s="17" t="s">
        <v>17</v>
      </c>
      <c r="AK60" s="17">
        <v>31.2</v>
      </c>
      <c r="AL60" s="17">
        <v>0</v>
      </c>
      <c r="AM60" s="17" t="s">
        <v>21</v>
      </c>
      <c r="AO60" s="17">
        <v>6</v>
      </c>
      <c r="AP60" s="17">
        <v>19.37</v>
      </c>
      <c r="AQ60" s="17">
        <v>8.4</v>
      </c>
      <c r="AS60" s="17" t="s">
        <v>19</v>
      </c>
      <c r="AX60" s="17">
        <v>64.599999999999994</v>
      </c>
      <c r="AY60" s="17" t="s">
        <v>17</v>
      </c>
      <c r="AZ60" s="17">
        <v>31.2</v>
      </c>
      <c r="BA60" s="17">
        <v>0</v>
      </c>
      <c r="BB60" s="17" t="s">
        <v>21</v>
      </c>
      <c r="BD60" s="17">
        <v>6</v>
      </c>
      <c r="BE60" s="17">
        <v>19.37</v>
      </c>
      <c r="BF60" s="17">
        <v>8.4</v>
      </c>
      <c r="BH60" s="17" t="s">
        <v>19</v>
      </c>
      <c r="BM60" s="18" t="s">
        <v>20</v>
      </c>
      <c r="BT60" s="19" t="s">
        <v>20</v>
      </c>
      <c r="BV60" s="19" t="s">
        <v>20</v>
      </c>
    </row>
    <row r="61" spans="1:76" x14ac:dyDescent="0.25">
      <c r="A61" s="14" t="s">
        <v>879</v>
      </c>
      <c r="B61" s="60">
        <f>VLOOKUP(A61,Pop!A139:B1083,2,FALSE)</f>
        <v>866</v>
      </c>
      <c r="C61" s="15" t="s">
        <v>17</v>
      </c>
      <c r="D61" s="16">
        <v>380</v>
      </c>
      <c r="E61" s="16" t="s">
        <v>17</v>
      </c>
      <c r="F61" s="16">
        <v>19</v>
      </c>
      <c r="G61" s="38">
        <f>VLOOKUP(A61,'2016 Results'!C142:I453,6,FALSE)</f>
        <v>18</v>
      </c>
      <c r="H61" s="38">
        <f t="shared" si="1"/>
        <v>1</v>
      </c>
      <c r="I61" s="93">
        <f t="shared" si="2"/>
        <v>5.5555555555555552E-2</v>
      </c>
      <c r="J61" s="16" t="s">
        <v>38</v>
      </c>
      <c r="K61" s="16" t="s">
        <v>317</v>
      </c>
      <c r="L61" s="16">
        <v>1000</v>
      </c>
      <c r="M61" s="16">
        <v>2.4500000000000002</v>
      </c>
      <c r="N61" s="27">
        <v>28.8</v>
      </c>
      <c r="O61" s="27">
        <v>41.05</v>
      </c>
      <c r="Q61" s="16">
        <v>20</v>
      </c>
      <c r="R61" s="16" t="s">
        <v>17</v>
      </c>
      <c r="S61" s="27">
        <v>19</v>
      </c>
      <c r="T61" s="16" t="s">
        <v>38</v>
      </c>
      <c r="U61" s="16" t="s">
        <v>317</v>
      </c>
      <c r="V61" s="24">
        <v>1000</v>
      </c>
      <c r="W61" s="27">
        <v>2.4500000000000002</v>
      </c>
      <c r="X61" s="27">
        <v>77.8</v>
      </c>
      <c r="Y61" s="16" t="s">
        <v>95</v>
      </c>
      <c r="AA61" s="16" t="s">
        <v>80</v>
      </c>
      <c r="AG61" s="17">
        <v>380</v>
      </c>
      <c r="AH61" s="17">
        <v>20</v>
      </c>
      <c r="AI61" s="22">
        <v>19</v>
      </c>
      <c r="AJ61" s="17" t="s">
        <v>17</v>
      </c>
      <c r="AK61" s="22">
        <v>19</v>
      </c>
      <c r="AL61" s="17" t="s">
        <v>882</v>
      </c>
      <c r="AM61" s="17" t="s">
        <v>38</v>
      </c>
      <c r="AN61" s="17" t="s">
        <v>883</v>
      </c>
      <c r="AO61" s="22">
        <v>19</v>
      </c>
      <c r="AS61" s="17" t="s">
        <v>19</v>
      </c>
      <c r="AX61" s="22">
        <v>19</v>
      </c>
      <c r="AY61" s="17" t="s">
        <v>17</v>
      </c>
      <c r="AZ61" s="22">
        <v>19</v>
      </c>
      <c r="BA61" s="17" t="s">
        <v>882</v>
      </c>
      <c r="BB61" s="17" t="s">
        <v>38</v>
      </c>
      <c r="BC61" s="17" t="s">
        <v>102</v>
      </c>
      <c r="BD61" s="22">
        <v>19</v>
      </c>
      <c r="BH61" s="17" t="s">
        <v>19</v>
      </c>
      <c r="BM61" s="18" t="s">
        <v>20</v>
      </c>
      <c r="BT61" s="19" t="s">
        <v>20</v>
      </c>
      <c r="BV61" s="19" t="s">
        <v>17</v>
      </c>
      <c r="BW61" s="53">
        <v>1</v>
      </c>
    </row>
    <row r="62" spans="1:76" x14ac:dyDescent="0.25">
      <c r="A62" s="14" t="s">
        <v>184</v>
      </c>
      <c r="B62" s="60">
        <f>VLOOKUP(A62,Pop!A141:B1085,2,FALSE)</f>
        <v>507</v>
      </c>
      <c r="C62" s="15" t="s">
        <v>17</v>
      </c>
      <c r="D62" s="16">
        <v>240</v>
      </c>
      <c r="E62" s="16" t="s">
        <v>17</v>
      </c>
      <c r="F62" s="16">
        <v>15</v>
      </c>
      <c r="G62" s="38">
        <f>VLOOKUP(A62,'2016 Results'!C144:I455,6,FALSE)</f>
        <v>15</v>
      </c>
      <c r="H62" s="38">
        <f t="shared" si="1"/>
        <v>0</v>
      </c>
      <c r="I62" s="93">
        <f t="shared" si="2"/>
        <v>0</v>
      </c>
      <c r="J62" s="16" t="s">
        <v>21</v>
      </c>
      <c r="L62" s="16">
        <v>2000</v>
      </c>
      <c r="M62" s="16">
        <v>2E-3</v>
      </c>
      <c r="N62" s="16">
        <v>21</v>
      </c>
      <c r="O62" s="16">
        <v>30</v>
      </c>
      <c r="Q62" s="16">
        <v>10</v>
      </c>
      <c r="R62" s="16" t="s">
        <v>17</v>
      </c>
      <c r="S62" s="16">
        <v>15</v>
      </c>
      <c r="T62" s="16" t="s">
        <v>21</v>
      </c>
      <c r="V62" s="16">
        <v>2000</v>
      </c>
      <c r="W62" s="16">
        <v>2E-3</v>
      </c>
      <c r="X62" s="16" t="s">
        <v>95</v>
      </c>
      <c r="Y62" s="16" t="s">
        <v>95</v>
      </c>
      <c r="AA62" s="16" t="s">
        <v>42</v>
      </c>
      <c r="AE62" s="16" t="s">
        <v>187</v>
      </c>
      <c r="AF62" s="16" t="s">
        <v>188</v>
      </c>
      <c r="AG62" s="17">
        <v>240</v>
      </c>
      <c r="AH62" s="17">
        <v>10</v>
      </c>
      <c r="AI62" s="17">
        <v>17</v>
      </c>
      <c r="AJ62" s="17" t="s">
        <v>20</v>
      </c>
      <c r="AQ62" s="17" t="s">
        <v>189</v>
      </c>
      <c r="AS62" s="17" t="s">
        <v>19</v>
      </c>
      <c r="AX62" s="17">
        <v>13</v>
      </c>
      <c r="AY62" s="17" t="s">
        <v>20</v>
      </c>
      <c r="BF62" s="17" t="s">
        <v>190</v>
      </c>
      <c r="BH62" s="17" t="s">
        <v>19</v>
      </c>
      <c r="BM62" s="18" t="s">
        <v>47</v>
      </c>
      <c r="BT62" s="19" t="s">
        <v>17</v>
      </c>
      <c r="BU62" s="19">
        <v>15</v>
      </c>
      <c r="BV62" s="19" t="s">
        <v>20</v>
      </c>
      <c r="BX62" s="57" t="s">
        <v>191</v>
      </c>
    </row>
    <row r="63" spans="1:76" s="20" customFormat="1" x14ac:dyDescent="0.25">
      <c r="A63" s="96" t="s">
        <v>2165</v>
      </c>
      <c r="B63" s="97">
        <f>VLOOKUP(A63,Pop!A142:B1086,2,FALSE)</f>
        <v>239</v>
      </c>
      <c r="C63" s="20" t="s">
        <v>17</v>
      </c>
      <c r="D63" s="20">
        <v>100</v>
      </c>
      <c r="E63" s="20" t="s">
        <v>17</v>
      </c>
      <c r="F63" s="20">
        <v>19.5</v>
      </c>
      <c r="G63" s="42">
        <f>VLOOKUP(A63,'2016 Results'!C145:I456,6,FALSE)</f>
        <v>14.5</v>
      </c>
      <c r="H63" s="38">
        <f t="shared" si="1"/>
        <v>5</v>
      </c>
      <c r="I63" s="98">
        <f t="shared" si="2"/>
        <v>0.34482758620689657</v>
      </c>
      <c r="J63" s="20" t="s">
        <v>21</v>
      </c>
      <c r="L63" s="20">
        <v>1000</v>
      </c>
      <c r="M63" s="20">
        <v>10.5</v>
      </c>
      <c r="N63" s="20">
        <v>61.5</v>
      </c>
      <c r="O63" s="20">
        <v>114</v>
      </c>
      <c r="Q63" s="20">
        <v>13</v>
      </c>
      <c r="R63" s="20" t="s">
        <v>17</v>
      </c>
      <c r="S63" s="20">
        <v>19.5</v>
      </c>
      <c r="T63" s="20" t="s">
        <v>21</v>
      </c>
      <c r="V63" s="20">
        <v>1000</v>
      </c>
      <c r="W63" s="20">
        <v>10.5</v>
      </c>
      <c r="X63" s="20">
        <v>271.5</v>
      </c>
      <c r="Y63" s="20" t="s">
        <v>75</v>
      </c>
      <c r="AA63" s="20" t="s">
        <v>19</v>
      </c>
      <c r="AG63" s="20">
        <v>100</v>
      </c>
      <c r="AH63" s="20">
        <v>12</v>
      </c>
      <c r="AI63" s="20">
        <v>50.5</v>
      </c>
      <c r="AJ63" s="20" t="s">
        <v>17</v>
      </c>
      <c r="AK63" s="20">
        <v>34</v>
      </c>
      <c r="AL63" s="20">
        <v>1000</v>
      </c>
      <c r="AM63" s="20" t="s">
        <v>21</v>
      </c>
      <c r="AO63" s="20">
        <v>10</v>
      </c>
      <c r="AS63" s="20" t="s">
        <v>147</v>
      </c>
      <c r="AV63" s="20" t="s">
        <v>346</v>
      </c>
      <c r="AX63" s="20">
        <v>34</v>
      </c>
      <c r="AY63" s="20" t="s">
        <v>17</v>
      </c>
      <c r="AZ63" s="20">
        <v>34</v>
      </c>
      <c r="BA63" s="20">
        <v>1000</v>
      </c>
      <c r="BB63" s="20" t="s">
        <v>21</v>
      </c>
      <c r="BD63" s="20">
        <v>10</v>
      </c>
      <c r="BH63" s="20" t="s">
        <v>42</v>
      </c>
      <c r="BL63" s="20" t="s">
        <v>347</v>
      </c>
      <c r="BM63" s="20" t="s">
        <v>20</v>
      </c>
      <c r="BT63" s="20" t="s">
        <v>20</v>
      </c>
      <c r="BV63" s="20" t="s">
        <v>20</v>
      </c>
      <c r="BW63" s="29"/>
      <c r="BX63" s="57"/>
    </row>
    <row r="64" spans="1:76" x14ac:dyDescent="0.25">
      <c r="A64" s="14" t="s">
        <v>322</v>
      </c>
      <c r="B64" s="60">
        <f>VLOOKUP(A64,Pop!A143:B1087,2,FALSE)</f>
        <v>908</v>
      </c>
      <c r="C64" s="15" t="s">
        <v>17</v>
      </c>
      <c r="D64" s="16">
        <v>334</v>
      </c>
      <c r="E64" s="16" t="s">
        <v>17</v>
      </c>
      <c r="F64" s="16">
        <v>20</v>
      </c>
      <c r="G64" s="38">
        <f>VLOOKUP(A64,'2016 Results'!C146:I457,6,FALSE)</f>
        <v>20</v>
      </c>
      <c r="H64" s="38">
        <f t="shared" si="1"/>
        <v>0</v>
      </c>
      <c r="I64" s="93">
        <f t="shared" si="2"/>
        <v>0</v>
      </c>
      <c r="J64" s="16" t="s">
        <v>21</v>
      </c>
      <c r="L64" s="16">
        <v>1000</v>
      </c>
      <c r="M64" s="16">
        <v>2.5500000000000002E-3</v>
      </c>
      <c r="N64" s="16">
        <v>30.2</v>
      </c>
      <c r="O64" s="16">
        <v>42.95</v>
      </c>
      <c r="Q64" s="16">
        <v>26</v>
      </c>
      <c r="R64" s="16" t="s">
        <v>17</v>
      </c>
      <c r="S64" s="16">
        <v>20</v>
      </c>
      <c r="T64" s="16" t="s">
        <v>21</v>
      </c>
      <c r="V64" s="16">
        <v>1000</v>
      </c>
      <c r="W64" s="16">
        <v>2.5500000000000002E-3</v>
      </c>
      <c r="X64" s="16">
        <v>81.2</v>
      </c>
      <c r="Y64" s="16">
        <v>527.45000000000005</v>
      </c>
      <c r="AA64" s="16" t="s">
        <v>19</v>
      </c>
      <c r="AG64" s="17">
        <v>331</v>
      </c>
      <c r="AH64" s="17">
        <v>26</v>
      </c>
      <c r="AI64" s="17">
        <v>13</v>
      </c>
      <c r="AJ64" s="17" t="s">
        <v>17</v>
      </c>
      <c r="AK64" s="17">
        <v>13</v>
      </c>
      <c r="AL64" s="17" t="s">
        <v>150</v>
      </c>
      <c r="AM64" s="17" t="s">
        <v>38</v>
      </c>
      <c r="AN64" s="17" t="s">
        <v>102</v>
      </c>
      <c r="AO64" s="17">
        <v>0</v>
      </c>
      <c r="AP64" s="17">
        <v>13</v>
      </c>
      <c r="AQ64" s="17">
        <v>13</v>
      </c>
      <c r="AS64" s="17" t="s">
        <v>19</v>
      </c>
      <c r="AX64" s="17">
        <v>13</v>
      </c>
      <c r="AY64" s="17" t="s">
        <v>17</v>
      </c>
      <c r="AZ64" s="17">
        <v>13</v>
      </c>
      <c r="BA64" s="17">
        <v>1000</v>
      </c>
      <c r="BB64" s="17" t="s">
        <v>21</v>
      </c>
      <c r="BD64" s="17">
        <v>1.5E-3</v>
      </c>
      <c r="BF64" s="17">
        <v>13</v>
      </c>
      <c r="BH64" s="17" t="s">
        <v>19</v>
      </c>
      <c r="BM64" s="18" t="s">
        <v>20</v>
      </c>
      <c r="BT64" s="19" t="s">
        <v>20</v>
      </c>
      <c r="BV64" s="19" t="s">
        <v>17</v>
      </c>
      <c r="BW64" s="54">
        <v>4</v>
      </c>
    </row>
    <row r="65" spans="1:76" x14ac:dyDescent="0.25">
      <c r="A65" s="14" t="s">
        <v>2624</v>
      </c>
      <c r="B65" s="60">
        <f>VLOOKUP(A65,Pop!A144:B1088,2,FALSE)</f>
        <v>9826</v>
      </c>
      <c r="C65" s="15" t="s">
        <v>17</v>
      </c>
      <c r="D65" s="16">
        <v>3966</v>
      </c>
      <c r="E65" s="16" t="s">
        <v>17</v>
      </c>
      <c r="F65" s="16">
        <v>13</v>
      </c>
      <c r="G65" s="38">
        <f>VLOOKUP(A65,'2016 Results'!C147:I458,6,FALSE)</f>
        <v>13</v>
      </c>
      <c r="H65" s="38">
        <f t="shared" si="1"/>
        <v>0</v>
      </c>
      <c r="I65" s="93">
        <f t="shared" si="2"/>
        <v>0</v>
      </c>
      <c r="J65" s="16" t="s">
        <v>21</v>
      </c>
      <c r="L65" s="16" t="s">
        <v>1867</v>
      </c>
      <c r="M65" s="16" t="s">
        <v>1868</v>
      </c>
      <c r="N65" s="27">
        <v>20.5</v>
      </c>
      <c r="O65" s="27">
        <v>33</v>
      </c>
      <c r="Q65" s="16">
        <v>400</v>
      </c>
      <c r="R65" s="16" t="s">
        <v>17</v>
      </c>
      <c r="S65" s="27">
        <v>13</v>
      </c>
      <c r="T65" s="16" t="s">
        <v>21</v>
      </c>
      <c r="V65" s="16" t="s">
        <v>1867</v>
      </c>
      <c r="W65" s="16" t="s">
        <v>1869</v>
      </c>
      <c r="X65" s="27">
        <v>70.5</v>
      </c>
      <c r="Y65" s="27">
        <v>349.3</v>
      </c>
      <c r="AA65" s="16" t="s">
        <v>19</v>
      </c>
      <c r="AG65" s="17">
        <v>3808</v>
      </c>
      <c r="AH65" s="17">
        <v>376</v>
      </c>
      <c r="AI65" s="17">
        <v>18</v>
      </c>
      <c r="AJ65" s="17" t="s">
        <v>17</v>
      </c>
      <c r="AK65" s="17">
        <v>7.72</v>
      </c>
      <c r="AL65" s="17">
        <v>0</v>
      </c>
      <c r="AM65" s="17" t="s">
        <v>38</v>
      </c>
      <c r="AN65" s="17" t="s">
        <v>62</v>
      </c>
      <c r="AO65" s="17" t="s">
        <v>1870</v>
      </c>
      <c r="AP65" s="17" t="s">
        <v>1871</v>
      </c>
      <c r="AS65" s="17" t="s">
        <v>19</v>
      </c>
      <c r="AX65" s="22">
        <v>282</v>
      </c>
      <c r="AY65" s="17" t="s">
        <v>17</v>
      </c>
      <c r="AZ65" s="22">
        <v>7.72</v>
      </c>
      <c r="BA65" s="17">
        <v>0</v>
      </c>
      <c r="BB65" s="17" t="s">
        <v>38</v>
      </c>
      <c r="BC65" s="17" t="s">
        <v>62</v>
      </c>
      <c r="BD65" s="17" t="s">
        <v>1870</v>
      </c>
      <c r="BE65" s="17" t="s">
        <v>1872</v>
      </c>
      <c r="BH65" s="17" t="s">
        <v>19</v>
      </c>
      <c r="BM65" s="18" t="s">
        <v>17</v>
      </c>
      <c r="BN65" s="18">
        <v>4</v>
      </c>
      <c r="BO65" s="18">
        <v>7</v>
      </c>
      <c r="BP65" s="18" t="s">
        <v>38</v>
      </c>
      <c r="BR65" s="18" t="s">
        <v>62</v>
      </c>
      <c r="BS65" s="18" t="s">
        <v>1064</v>
      </c>
      <c r="BT65" s="19" t="s">
        <v>17</v>
      </c>
      <c r="BU65" s="19">
        <v>11</v>
      </c>
      <c r="BV65" s="19" t="s">
        <v>20</v>
      </c>
    </row>
    <row r="66" spans="1:76" s="20" customFormat="1" x14ac:dyDescent="0.25">
      <c r="A66" s="96" t="s">
        <v>2263</v>
      </c>
      <c r="B66" s="97">
        <f>VLOOKUP(A66,Pop!A148:B1092,2,FALSE)</f>
        <v>433</v>
      </c>
      <c r="C66" s="20" t="s">
        <v>17</v>
      </c>
      <c r="D66" s="20">
        <v>200</v>
      </c>
      <c r="E66" s="20" t="s">
        <v>17</v>
      </c>
      <c r="F66" s="20">
        <v>17.5</v>
      </c>
      <c r="G66" s="42">
        <f>VLOOKUP(A66,'2016 Results'!C151:I462,6,FALSE)</f>
        <v>34.33</v>
      </c>
      <c r="H66" s="38">
        <f t="shared" si="1"/>
        <v>-16.829999999999998</v>
      </c>
      <c r="I66" s="98">
        <f t="shared" si="2"/>
        <v>-0.49024177104573258</v>
      </c>
      <c r="J66" s="20" t="s">
        <v>21</v>
      </c>
      <c r="L66" s="20">
        <v>100</v>
      </c>
      <c r="M66" s="20">
        <v>2.2000000000000002</v>
      </c>
      <c r="N66" s="20">
        <v>110</v>
      </c>
      <c r="O66" s="20">
        <v>220</v>
      </c>
      <c r="Q66" s="20">
        <v>5</v>
      </c>
      <c r="R66" s="20" t="s">
        <v>17</v>
      </c>
      <c r="S66" s="20">
        <v>17.5</v>
      </c>
      <c r="T66" s="20" t="s">
        <v>21</v>
      </c>
      <c r="V66" s="20">
        <v>100</v>
      </c>
      <c r="W66" s="20">
        <v>2.2000000000000002</v>
      </c>
      <c r="Z66" s="20" t="s">
        <v>647</v>
      </c>
      <c r="AA66" s="20" t="s">
        <v>42</v>
      </c>
      <c r="AE66" s="20" t="s">
        <v>287</v>
      </c>
      <c r="AG66" s="20">
        <v>200</v>
      </c>
      <c r="AI66" s="20">
        <v>40</v>
      </c>
      <c r="AJ66" s="20" t="s">
        <v>20</v>
      </c>
      <c r="AQ66" s="20">
        <v>9</v>
      </c>
      <c r="AS66" s="20" t="s">
        <v>22</v>
      </c>
      <c r="AT66" s="20">
        <v>13.6</v>
      </c>
      <c r="AU66" s="20">
        <v>281000</v>
      </c>
      <c r="AX66" s="20">
        <v>40</v>
      </c>
      <c r="AY66" s="20" t="s">
        <v>17</v>
      </c>
      <c r="AZ66" s="20">
        <v>13.6</v>
      </c>
      <c r="BA66" s="20">
        <v>100</v>
      </c>
      <c r="BB66" s="20" t="s">
        <v>21</v>
      </c>
      <c r="BD66" s="20">
        <v>0.9</v>
      </c>
      <c r="BG66" s="20" t="s">
        <v>287</v>
      </c>
      <c r="BH66" s="20" t="s">
        <v>59</v>
      </c>
      <c r="BJ66" s="20">
        <v>238000</v>
      </c>
      <c r="BM66" s="20" t="s">
        <v>47</v>
      </c>
      <c r="BT66" s="20" t="s">
        <v>20</v>
      </c>
      <c r="BV66" s="20" t="s">
        <v>20</v>
      </c>
      <c r="BW66" s="29"/>
      <c r="BX66" s="57"/>
    </row>
    <row r="67" spans="1:76" x14ac:dyDescent="0.25">
      <c r="A67" s="14" t="s">
        <v>622</v>
      </c>
      <c r="B67" s="60">
        <f>VLOOKUP(A67,Pop!A149:B1093,2,FALSE)</f>
        <v>505</v>
      </c>
      <c r="C67" s="15" t="s">
        <v>17</v>
      </c>
      <c r="D67" s="16">
        <v>247</v>
      </c>
      <c r="E67" s="16" t="s">
        <v>17</v>
      </c>
      <c r="F67" s="16">
        <v>17.73</v>
      </c>
      <c r="G67" s="38">
        <f>VLOOKUP(A67,'2016 Results'!C152:I463,6,FALSE)</f>
        <v>16.09</v>
      </c>
      <c r="H67" s="38">
        <f t="shared" si="1"/>
        <v>1.6400000000000006</v>
      </c>
      <c r="I67" s="93">
        <f t="shared" si="2"/>
        <v>0.10192666252330644</v>
      </c>
      <c r="J67" s="16" t="s">
        <v>21</v>
      </c>
      <c r="L67" s="16">
        <v>1000</v>
      </c>
      <c r="M67" s="16" t="s">
        <v>625</v>
      </c>
      <c r="N67" s="16">
        <v>30.29</v>
      </c>
      <c r="O67" s="16">
        <v>45.99</v>
      </c>
      <c r="Q67" s="16">
        <v>31</v>
      </c>
      <c r="R67" s="16" t="s">
        <v>17</v>
      </c>
      <c r="S67" s="16">
        <v>17.73</v>
      </c>
      <c r="T67" s="16" t="s">
        <v>21</v>
      </c>
      <c r="V67" s="16">
        <v>1000</v>
      </c>
      <c r="W67" s="16">
        <v>3.14</v>
      </c>
      <c r="X67" s="16">
        <v>93.09</v>
      </c>
      <c r="Y67" s="16">
        <v>642.59</v>
      </c>
      <c r="AA67" s="16" t="s">
        <v>19</v>
      </c>
      <c r="AB67" s="16" t="s">
        <v>626</v>
      </c>
      <c r="AG67" s="17">
        <v>247</v>
      </c>
      <c r="AH67" s="17">
        <v>31</v>
      </c>
      <c r="AI67" s="17">
        <v>28.38</v>
      </c>
      <c r="AJ67" s="17" t="s">
        <v>17</v>
      </c>
      <c r="AK67" s="17">
        <v>15.96</v>
      </c>
      <c r="AL67" s="17">
        <v>1000</v>
      </c>
      <c r="AM67" s="17" t="s">
        <v>21</v>
      </c>
      <c r="AO67" s="17">
        <v>6.21</v>
      </c>
      <c r="AQ67" s="17" t="s">
        <v>627</v>
      </c>
      <c r="AS67" s="17" t="s">
        <v>19</v>
      </c>
      <c r="AT67" s="17" t="s">
        <v>628</v>
      </c>
      <c r="AX67" s="17">
        <v>28.38</v>
      </c>
      <c r="AY67" s="17" t="s">
        <v>17</v>
      </c>
      <c r="AZ67" s="17">
        <v>15.96</v>
      </c>
      <c r="BA67" s="17">
        <v>1000</v>
      </c>
      <c r="BB67" s="17" t="s">
        <v>21</v>
      </c>
      <c r="BD67" s="17">
        <v>6.21</v>
      </c>
      <c r="BF67" s="17" t="s">
        <v>627</v>
      </c>
      <c r="BH67" s="17" t="s">
        <v>19</v>
      </c>
      <c r="BI67" s="17" t="s">
        <v>628</v>
      </c>
      <c r="BM67" s="18" t="s">
        <v>20</v>
      </c>
      <c r="BT67" s="19" t="s">
        <v>20</v>
      </c>
      <c r="BV67" s="19" t="s">
        <v>17</v>
      </c>
      <c r="BW67" s="54">
        <v>4.75</v>
      </c>
    </row>
    <row r="68" spans="1:76" x14ac:dyDescent="0.25">
      <c r="A68" s="14" t="s">
        <v>1284</v>
      </c>
      <c r="B68" s="60">
        <f>VLOOKUP(A68,Pop!A151:B1095,2,FALSE)</f>
        <v>368</v>
      </c>
      <c r="C68" s="15" t="s">
        <v>17</v>
      </c>
      <c r="D68" s="16">
        <v>181</v>
      </c>
      <c r="E68" s="16" t="s">
        <v>17</v>
      </c>
      <c r="F68" s="16">
        <v>30.6</v>
      </c>
      <c r="G68" s="38">
        <f>VLOOKUP(A68,'2016 Results'!C154:I465,6,FALSE)</f>
        <v>30</v>
      </c>
      <c r="H68" s="38">
        <f t="shared" si="1"/>
        <v>0.60000000000000142</v>
      </c>
      <c r="I68" s="93">
        <f t="shared" si="2"/>
        <v>2.0000000000000049E-2</v>
      </c>
      <c r="J68" s="16" t="s">
        <v>21</v>
      </c>
      <c r="L68" s="16">
        <v>1000</v>
      </c>
      <c r="M68" s="16">
        <v>10.71</v>
      </c>
      <c r="N68" s="16">
        <v>73.44</v>
      </c>
      <c r="O68" s="16">
        <v>994.5</v>
      </c>
      <c r="Q68" s="16">
        <v>25</v>
      </c>
      <c r="R68" s="16" t="s">
        <v>17</v>
      </c>
      <c r="S68" s="16">
        <v>30.6</v>
      </c>
      <c r="T68" s="16" t="s">
        <v>21</v>
      </c>
      <c r="V68" s="16">
        <v>1000</v>
      </c>
      <c r="W68" s="16">
        <v>10.71</v>
      </c>
      <c r="X68" s="16">
        <v>287.64</v>
      </c>
      <c r="Y68" s="16" t="s">
        <v>75</v>
      </c>
      <c r="AA68" s="16" t="s">
        <v>19</v>
      </c>
      <c r="AG68" s="17">
        <v>161</v>
      </c>
      <c r="AH68" s="17">
        <v>24</v>
      </c>
      <c r="AI68" s="17">
        <v>56.3</v>
      </c>
      <c r="AJ68" s="17" t="s">
        <v>17</v>
      </c>
      <c r="AK68" s="17">
        <v>56.3</v>
      </c>
      <c r="AL68" s="17">
        <v>1000</v>
      </c>
      <c r="AM68" s="17" t="s">
        <v>21</v>
      </c>
      <c r="AO68" s="17">
        <v>10.71</v>
      </c>
      <c r="AQ68" s="17">
        <v>56.3</v>
      </c>
      <c r="AS68" s="17" t="s">
        <v>22</v>
      </c>
      <c r="AU68" s="17" t="s">
        <v>1287</v>
      </c>
      <c r="AX68" s="17">
        <v>56.3</v>
      </c>
      <c r="AY68" s="17" t="s">
        <v>17</v>
      </c>
      <c r="AZ68" s="17">
        <v>56.3</v>
      </c>
      <c r="BA68" s="17">
        <v>1000</v>
      </c>
      <c r="BB68" s="17" t="s">
        <v>21</v>
      </c>
      <c r="BD68" s="17">
        <v>10.71</v>
      </c>
      <c r="BF68" s="17">
        <v>56.3</v>
      </c>
      <c r="BH68" s="17" t="s">
        <v>22</v>
      </c>
      <c r="BM68" s="18" t="s">
        <v>20</v>
      </c>
      <c r="BT68" s="19" t="s">
        <v>20</v>
      </c>
      <c r="BV68" s="19" t="s">
        <v>17</v>
      </c>
      <c r="BW68" s="54">
        <v>14</v>
      </c>
    </row>
    <row r="69" spans="1:76" x14ac:dyDescent="0.25">
      <c r="A69" s="14" t="s">
        <v>1250</v>
      </c>
      <c r="B69" s="60">
        <f>VLOOKUP(A69,Pop!A153:B1097,2,FALSE)</f>
        <v>808</v>
      </c>
      <c r="C69" s="15" t="s">
        <v>17</v>
      </c>
      <c r="D69" s="16">
        <v>286</v>
      </c>
      <c r="E69" s="16" t="s">
        <v>17</v>
      </c>
      <c r="F69" s="16">
        <v>20.75</v>
      </c>
      <c r="G69" s="38">
        <f>VLOOKUP(A69,'2016 Results'!C156:I467,6,FALSE)</f>
        <v>20.75</v>
      </c>
      <c r="H69" s="38">
        <f t="shared" si="1"/>
        <v>0</v>
      </c>
      <c r="I69" s="93">
        <f t="shared" si="2"/>
        <v>0</v>
      </c>
      <c r="J69" s="16" t="s">
        <v>21</v>
      </c>
      <c r="L69" s="16">
        <v>2000</v>
      </c>
      <c r="M69" s="16">
        <v>3.7499999999999999E-3</v>
      </c>
      <c r="N69" s="16">
        <v>32</v>
      </c>
      <c r="O69" s="16">
        <v>50.75</v>
      </c>
      <c r="R69" s="16" t="s">
        <v>17</v>
      </c>
      <c r="S69" s="16">
        <v>20.75</v>
      </c>
      <c r="T69" s="16" t="s">
        <v>21</v>
      </c>
      <c r="V69" s="16">
        <v>2000</v>
      </c>
      <c r="W69" s="16">
        <v>3.7499999999999999E-3</v>
      </c>
      <c r="X69" s="16">
        <v>32</v>
      </c>
      <c r="Y69" s="16">
        <v>50.75</v>
      </c>
      <c r="AA69" s="16" t="s">
        <v>19</v>
      </c>
      <c r="AG69" s="17">
        <v>286</v>
      </c>
      <c r="AH69" s="17">
        <v>3</v>
      </c>
      <c r="AJ69" s="17" t="s">
        <v>17</v>
      </c>
      <c r="AK69" s="17">
        <v>44</v>
      </c>
      <c r="AL69" s="17">
        <v>2000</v>
      </c>
      <c r="AM69" s="17" t="s">
        <v>21</v>
      </c>
      <c r="AO69" s="17">
        <v>3.2499999999999999E-3</v>
      </c>
      <c r="AY69" s="17" t="s">
        <v>17</v>
      </c>
      <c r="AZ69" s="17">
        <v>44</v>
      </c>
      <c r="BA69" s="17">
        <v>2000</v>
      </c>
      <c r="BB69" s="17" t="s">
        <v>21</v>
      </c>
      <c r="BD69" s="17">
        <v>3.2499999999999999E-3</v>
      </c>
      <c r="BH69" s="17" t="s">
        <v>59</v>
      </c>
      <c r="BM69" s="18" t="s">
        <v>47</v>
      </c>
      <c r="BT69" s="19" t="s">
        <v>20</v>
      </c>
      <c r="BV69" s="19" t="s">
        <v>20</v>
      </c>
    </row>
    <row r="70" spans="1:76" x14ac:dyDescent="0.25">
      <c r="A70" s="14" t="s">
        <v>1373</v>
      </c>
      <c r="B70" s="60">
        <f>VLOOKUP(A70,Pop!A157:B1101,2,FALSE)</f>
        <v>269</v>
      </c>
      <c r="C70" s="15" t="s">
        <v>17</v>
      </c>
      <c r="D70" s="16">
        <v>262</v>
      </c>
      <c r="E70" s="16" t="s">
        <v>17</v>
      </c>
      <c r="F70" s="16">
        <v>31</v>
      </c>
      <c r="G70" s="38">
        <f>VLOOKUP(A70,'2016 Results'!C160:I471,6,FALSE)</f>
        <v>30.33</v>
      </c>
      <c r="H70" s="38">
        <f t="shared" si="1"/>
        <v>0.67000000000000171</v>
      </c>
      <c r="I70" s="93">
        <f t="shared" si="2"/>
        <v>2.2090339597758052E-2</v>
      </c>
      <c r="J70" s="16" t="s">
        <v>21</v>
      </c>
      <c r="L70" s="16">
        <v>3000</v>
      </c>
      <c r="M70" s="16">
        <v>6</v>
      </c>
      <c r="N70" s="16">
        <v>43</v>
      </c>
      <c r="O70" s="16">
        <v>73</v>
      </c>
      <c r="Q70" s="16">
        <v>7</v>
      </c>
      <c r="R70" s="16" t="s">
        <v>17</v>
      </c>
      <c r="S70" s="16">
        <v>31</v>
      </c>
      <c r="T70" s="16" t="s">
        <v>21</v>
      </c>
      <c r="V70" s="16">
        <v>3000</v>
      </c>
      <c r="W70" s="16">
        <v>6</v>
      </c>
      <c r="X70" s="16">
        <v>163</v>
      </c>
      <c r="Y70" s="16">
        <v>1182031</v>
      </c>
      <c r="AA70" s="16" t="s">
        <v>19</v>
      </c>
      <c r="AG70" s="17">
        <v>262</v>
      </c>
      <c r="AH70" s="17">
        <v>7</v>
      </c>
      <c r="AI70" s="17">
        <v>31.13</v>
      </c>
      <c r="AJ70" s="17" t="s">
        <v>17</v>
      </c>
      <c r="AK70" s="17">
        <v>24.33</v>
      </c>
      <c r="AL70" s="17">
        <v>1000</v>
      </c>
      <c r="AM70" s="17" t="s">
        <v>21</v>
      </c>
      <c r="AO70" s="17">
        <v>0.5</v>
      </c>
      <c r="AQ70" s="17">
        <v>24.33</v>
      </c>
      <c r="AS70" s="17" t="s">
        <v>19</v>
      </c>
      <c r="AX70" s="17">
        <v>31.96</v>
      </c>
      <c r="AY70" s="17" t="s">
        <v>17</v>
      </c>
      <c r="AZ70" s="17">
        <v>24.33</v>
      </c>
      <c r="BA70" s="17">
        <v>1000</v>
      </c>
      <c r="BB70" s="17" t="s">
        <v>21</v>
      </c>
      <c r="BD70" s="17">
        <v>0.5</v>
      </c>
      <c r="BF70" s="17">
        <v>24.33</v>
      </c>
      <c r="BH70" s="17" t="s">
        <v>19</v>
      </c>
      <c r="BM70" s="18" t="s">
        <v>20</v>
      </c>
      <c r="BT70" s="19" t="s">
        <v>20</v>
      </c>
      <c r="BV70" s="19" t="s">
        <v>20</v>
      </c>
    </row>
    <row r="71" spans="1:76" x14ac:dyDescent="0.25">
      <c r="A71" s="14" t="s">
        <v>2265</v>
      </c>
      <c r="B71" s="60">
        <f>VLOOKUP(A71,Pop!A163:B1107,2,FALSE)</f>
        <v>5179</v>
      </c>
      <c r="C71" s="15" t="s">
        <v>17</v>
      </c>
      <c r="D71" s="16">
        <v>2000</v>
      </c>
      <c r="E71" s="16" t="s">
        <v>17</v>
      </c>
      <c r="F71" s="16">
        <v>5.93</v>
      </c>
      <c r="G71" s="38">
        <f>VLOOKUP(A71,'2016 Results'!C166:I477,6,FALSE)</f>
        <v>5.81</v>
      </c>
      <c r="H71" s="38">
        <f t="shared" si="1"/>
        <v>0.12000000000000011</v>
      </c>
      <c r="I71" s="93">
        <f t="shared" si="2"/>
        <v>2.0654044750430312E-2</v>
      </c>
      <c r="J71" s="16" t="s">
        <v>21</v>
      </c>
      <c r="L71" s="16">
        <v>0</v>
      </c>
      <c r="M71" s="16" t="s">
        <v>2937</v>
      </c>
      <c r="N71" s="16">
        <v>21.68</v>
      </c>
      <c r="O71" s="16">
        <v>37.43</v>
      </c>
      <c r="Q71" s="16">
        <v>250</v>
      </c>
      <c r="R71" s="16" t="s">
        <v>17</v>
      </c>
      <c r="S71" s="16" t="s">
        <v>2059</v>
      </c>
      <c r="T71" s="16" t="s">
        <v>21</v>
      </c>
      <c r="V71" s="16">
        <v>0</v>
      </c>
      <c r="W71" s="16" t="s">
        <v>2937</v>
      </c>
      <c r="X71" s="16">
        <v>84.68</v>
      </c>
      <c r="Y71" s="16">
        <v>635.92999999999995</v>
      </c>
      <c r="AG71" s="17">
        <v>1973</v>
      </c>
      <c r="AH71" s="17">
        <v>250</v>
      </c>
      <c r="AJ71" s="17" t="s">
        <v>17</v>
      </c>
      <c r="AK71" s="17">
        <v>11.08</v>
      </c>
      <c r="AL71" s="17" t="s">
        <v>2060</v>
      </c>
      <c r="AM71" s="17" t="s">
        <v>21</v>
      </c>
      <c r="AO71" s="17">
        <v>6.13</v>
      </c>
      <c r="AY71" s="17" t="s">
        <v>17</v>
      </c>
      <c r="AZ71" s="17">
        <v>11.08</v>
      </c>
      <c r="BA71" s="17" t="s">
        <v>2060</v>
      </c>
      <c r="BB71" s="17" t="s">
        <v>21</v>
      </c>
      <c r="BD71" s="17" t="s">
        <v>2061</v>
      </c>
      <c r="BM71" s="18" t="s">
        <v>20</v>
      </c>
      <c r="BT71" s="19" t="s">
        <v>20</v>
      </c>
      <c r="BV71" s="19" t="s">
        <v>17</v>
      </c>
      <c r="BW71" s="54" t="s">
        <v>2062</v>
      </c>
    </row>
    <row r="72" spans="1:76" x14ac:dyDescent="0.25">
      <c r="A72" s="14" t="s">
        <v>2217</v>
      </c>
      <c r="B72" s="60">
        <f>VLOOKUP(A72,Pop!A168:B1112,2,FALSE)</f>
        <v>1117</v>
      </c>
      <c r="C72" s="15" t="s">
        <v>17</v>
      </c>
      <c r="D72" s="16">
        <v>576</v>
      </c>
      <c r="E72" s="16" t="s">
        <v>17</v>
      </c>
      <c r="F72" s="27">
        <v>9.4499999999999993</v>
      </c>
      <c r="G72" s="38">
        <f>VLOOKUP(A72,'2016 Results'!C171:I482,6,FALSE)</f>
        <v>9</v>
      </c>
      <c r="H72" s="38">
        <f t="shared" si="1"/>
        <v>0.44999999999999929</v>
      </c>
      <c r="I72" s="93">
        <f t="shared" si="2"/>
        <v>4.999999999999992E-2</v>
      </c>
      <c r="J72" s="16" t="s">
        <v>21</v>
      </c>
      <c r="L72" s="16">
        <v>1300</v>
      </c>
      <c r="M72" s="16" t="s">
        <v>725</v>
      </c>
      <c r="Q72" s="16">
        <v>73</v>
      </c>
      <c r="R72" s="16" t="s">
        <v>17</v>
      </c>
      <c r="S72" s="16">
        <v>9.4499999999999993</v>
      </c>
      <c r="T72" s="16" t="s">
        <v>21</v>
      </c>
      <c r="V72" s="16">
        <v>1300</v>
      </c>
      <c r="W72" s="16">
        <v>3.53</v>
      </c>
      <c r="AA72" s="16" t="s">
        <v>19</v>
      </c>
      <c r="AG72" s="17">
        <v>504</v>
      </c>
      <c r="AH72" s="17">
        <v>67</v>
      </c>
      <c r="AI72" s="17">
        <v>31.3</v>
      </c>
      <c r="AJ72" s="17" t="s">
        <v>17</v>
      </c>
      <c r="AK72" s="17">
        <v>13</v>
      </c>
      <c r="AL72" s="17">
        <v>1300</v>
      </c>
      <c r="AM72" s="17" t="s">
        <v>21</v>
      </c>
      <c r="AO72" s="17">
        <v>5.92</v>
      </c>
      <c r="AS72" s="17" t="s">
        <v>19</v>
      </c>
      <c r="AX72" s="17">
        <v>916.98</v>
      </c>
      <c r="AY72" s="17" t="s">
        <v>17</v>
      </c>
      <c r="AZ72" s="17">
        <v>13</v>
      </c>
      <c r="BA72" s="17">
        <v>1300</v>
      </c>
      <c r="BB72" s="17" t="s">
        <v>21</v>
      </c>
      <c r="BD72" s="17">
        <v>5.92</v>
      </c>
      <c r="BH72" s="17" t="s">
        <v>19</v>
      </c>
      <c r="BM72" s="18" t="s">
        <v>20</v>
      </c>
      <c r="BT72" s="19" t="s">
        <v>20</v>
      </c>
      <c r="BV72" s="19" t="s">
        <v>17</v>
      </c>
      <c r="BW72" s="54">
        <v>6</v>
      </c>
    </row>
    <row r="73" spans="1:76" x14ac:dyDescent="0.25">
      <c r="A73" s="14" t="s">
        <v>2235</v>
      </c>
      <c r="B73" s="60">
        <f>VLOOKUP(A73,Pop!A172:B1116,2,FALSE)</f>
        <v>255</v>
      </c>
      <c r="C73" s="15" t="s">
        <v>17</v>
      </c>
      <c r="D73" s="16">
        <v>120</v>
      </c>
      <c r="E73" s="16" t="s">
        <v>17</v>
      </c>
      <c r="F73" s="16">
        <v>35</v>
      </c>
      <c r="G73" s="38">
        <f>VLOOKUP(A73,'2016 Results'!C175:I486,6,FALSE)</f>
        <v>27</v>
      </c>
      <c r="H73" s="38">
        <f t="shared" si="1"/>
        <v>8</v>
      </c>
      <c r="I73" s="93">
        <f t="shared" si="2"/>
        <v>0.29629629629629628</v>
      </c>
      <c r="J73" s="16" t="s">
        <v>21</v>
      </c>
      <c r="L73" s="16">
        <v>1000</v>
      </c>
      <c r="M73" s="16">
        <v>0.08</v>
      </c>
      <c r="N73" s="16">
        <v>67</v>
      </c>
      <c r="Q73" s="16">
        <v>5</v>
      </c>
      <c r="R73" s="16" t="s">
        <v>17</v>
      </c>
      <c r="S73" s="16">
        <v>35</v>
      </c>
      <c r="T73" s="16" t="s">
        <v>21</v>
      </c>
      <c r="V73" s="16">
        <v>1000</v>
      </c>
      <c r="W73" s="16">
        <v>8.0000000000000002E-3</v>
      </c>
      <c r="Z73" s="16">
        <v>67</v>
      </c>
      <c r="AA73" s="16" t="s">
        <v>19</v>
      </c>
      <c r="AG73" s="17">
        <v>115</v>
      </c>
      <c r="AH73" s="17">
        <v>5</v>
      </c>
      <c r="AI73" s="17" t="s">
        <v>789</v>
      </c>
      <c r="AJ73" s="17" t="s">
        <v>17</v>
      </c>
      <c r="AK73" s="17">
        <v>16.5</v>
      </c>
      <c r="AL73" s="17">
        <v>1000</v>
      </c>
      <c r="AM73" s="17" t="s">
        <v>21</v>
      </c>
      <c r="AO73" s="17">
        <v>4.5999999999999999E-3</v>
      </c>
      <c r="AQ73" s="17">
        <v>16.5</v>
      </c>
      <c r="AS73" s="17" t="s">
        <v>19</v>
      </c>
      <c r="AX73" s="17" t="s">
        <v>789</v>
      </c>
      <c r="AY73" s="17" t="s">
        <v>17</v>
      </c>
      <c r="AZ73" s="17">
        <v>16.5</v>
      </c>
      <c r="BA73" s="17">
        <v>1000</v>
      </c>
      <c r="BB73" s="17" t="s">
        <v>21</v>
      </c>
      <c r="BD73" s="17">
        <v>4.5999999999999999E-3</v>
      </c>
      <c r="BF73" s="17">
        <v>16.5</v>
      </c>
      <c r="BH73" s="17" t="s">
        <v>19</v>
      </c>
      <c r="BM73" s="18" t="s">
        <v>20</v>
      </c>
      <c r="BT73" s="19" t="s">
        <v>20</v>
      </c>
      <c r="BV73" s="19" t="s">
        <v>17</v>
      </c>
      <c r="BW73" s="54">
        <v>15</v>
      </c>
    </row>
    <row r="74" spans="1:76" x14ac:dyDescent="0.25">
      <c r="A74" s="14" t="s">
        <v>1343</v>
      </c>
      <c r="B74" s="60">
        <f>VLOOKUP(A74,Pop!A175:B1119,2,FALSE)</f>
        <v>920</v>
      </c>
      <c r="C74" s="15" t="s">
        <v>17</v>
      </c>
      <c r="D74" s="16">
        <v>320</v>
      </c>
      <c r="E74" s="16" t="s">
        <v>17</v>
      </c>
      <c r="F74" s="34">
        <v>16</v>
      </c>
      <c r="G74" s="38">
        <f>VLOOKUP(A74,'2016 Results'!C178:I489,6,FALSE)</f>
        <v>16</v>
      </c>
      <c r="H74" s="38">
        <f t="shared" si="1"/>
        <v>0</v>
      </c>
      <c r="I74" s="93">
        <f t="shared" si="2"/>
        <v>0</v>
      </c>
      <c r="J74" s="16" t="s">
        <v>21</v>
      </c>
      <c r="L74" s="24">
        <v>1500</v>
      </c>
      <c r="M74" s="16">
        <v>1.06E-2</v>
      </c>
      <c r="N74" s="16">
        <v>26.5</v>
      </c>
      <c r="O74" s="16">
        <v>41.5</v>
      </c>
      <c r="Q74" s="16">
        <v>30</v>
      </c>
      <c r="R74" s="16" t="s">
        <v>17</v>
      </c>
      <c r="S74" s="34">
        <v>16</v>
      </c>
      <c r="T74" s="16" t="s">
        <v>21</v>
      </c>
      <c r="V74" s="24">
        <v>1500</v>
      </c>
      <c r="W74" s="16">
        <v>1.06E-2</v>
      </c>
      <c r="X74" s="27">
        <v>86.5</v>
      </c>
      <c r="Y74" s="27">
        <v>611.5</v>
      </c>
      <c r="AA74" s="16" t="s">
        <v>19</v>
      </c>
      <c r="AG74" s="17">
        <v>298</v>
      </c>
      <c r="AH74" s="17">
        <v>27</v>
      </c>
      <c r="AI74" s="17">
        <v>33.119999999999997</v>
      </c>
      <c r="AJ74" s="17" t="s">
        <v>17</v>
      </c>
      <c r="AK74" s="22">
        <v>27.25</v>
      </c>
      <c r="AL74" s="25">
        <v>1500</v>
      </c>
      <c r="AM74" s="17" t="s">
        <v>21</v>
      </c>
      <c r="AO74" s="17">
        <v>1.7999999999999999E-2</v>
      </c>
      <c r="AX74" s="17">
        <v>37.619999999999997</v>
      </c>
      <c r="AY74" s="17" t="s">
        <v>17</v>
      </c>
      <c r="AZ74" s="17">
        <v>27.25</v>
      </c>
      <c r="BA74" s="25">
        <v>1500</v>
      </c>
      <c r="BB74" s="17" t="s">
        <v>21</v>
      </c>
      <c r="BD74" s="17">
        <v>1.7999999999999999E-2</v>
      </c>
      <c r="BM74" s="18" t="s">
        <v>20</v>
      </c>
      <c r="BT74" s="19" t="s">
        <v>20</v>
      </c>
      <c r="BV74" s="19" t="s">
        <v>20</v>
      </c>
    </row>
    <row r="75" spans="1:76" x14ac:dyDescent="0.25">
      <c r="A75" s="14" t="s">
        <v>904</v>
      </c>
      <c r="B75" s="60">
        <f>VLOOKUP(A75,Pop!A176:B1120,2,FALSE)</f>
        <v>176</v>
      </c>
      <c r="C75" s="15" t="s">
        <v>17</v>
      </c>
      <c r="D75" s="16">
        <v>60</v>
      </c>
      <c r="E75" s="16" t="s">
        <v>17</v>
      </c>
      <c r="F75" s="16">
        <v>38.520000000000003</v>
      </c>
      <c r="G75" s="38">
        <f>VLOOKUP(A75,'2016 Results'!C179:I490,6,FALSE)</f>
        <v>38.520000000000003</v>
      </c>
      <c r="H75" s="38">
        <f t="shared" si="1"/>
        <v>0</v>
      </c>
      <c r="I75" s="93">
        <f t="shared" si="2"/>
        <v>0</v>
      </c>
      <c r="J75" s="16" t="s">
        <v>21</v>
      </c>
      <c r="L75" s="16">
        <v>1500</v>
      </c>
      <c r="M75" s="16" t="s">
        <v>907</v>
      </c>
      <c r="N75" s="16">
        <v>60.22</v>
      </c>
      <c r="O75" s="16">
        <v>91.22</v>
      </c>
      <c r="Q75" s="16">
        <v>1</v>
      </c>
      <c r="R75" s="16" t="s">
        <v>17</v>
      </c>
      <c r="S75" s="16">
        <v>38.520000000000003</v>
      </c>
      <c r="T75" s="16" t="s">
        <v>21</v>
      </c>
      <c r="V75" s="16">
        <v>1500</v>
      </c>
      <c r="W75" s="16">
        <v>6.2</v>
      </c>
      <c r="X75" s="16">
        <v>184.22</v>
      </c>
      <c r="Y75" s="16">
        <v>1269.22</v>
      </c>
      <c r="AA75" s="16" t="s">
        <v>19</v>
      </c>
      <c r="AF75" s="16" t="s">
        <v>647</v>
      </c>
      <c r="AG75" s="17" t="s">
        <v>647</v>
      </c>
      <c r="AI75" s="17" t="s">
        <v>647</v>
      </c>
      <c r="AJ75" s="17" t="s">
        <v>20</v>
      </c>
      <c r="AP75" s="17" t="s">
        <v>647</v>
      </c>
      <c r="AX75" s="17" t="s">
        <v>647</v>
      </c>
      <c r="AY75" s="17" t="s">
        <v>20</v>
      </c>
      <c r="BE75" s="17" t="s">
        <v>647</v>
      </c>
      <c r="BM75" s="18" t="s">
        <v>20</v>
      </c>
      <c r="BT75" s="19" t="s">
        <v>20</v>
      </c>
      <c r="BV75" s="19" t="s">
        <v>20</v>
      </c>
    </row>
    <row r="76" spans="1:76" ht="30" x14ac:dyDescent="0.25">
      <c r="A76" s="14" t="s">
        <v>1760</v>
      </c>
      <c r="B76" s="60">
        <f>VLOOKUP(A76,Pop!A178:B1122,2,FALSE)</f>
        <v>830</v>
      </c>
      <c r="C76" s="15" t="s">
        <v>17</v>
      </c>
      <c r="D76" s="16">
        <v>273</v>
      </c>
      <c r="E76" s="16" t="s">
        <v>17</v>
      </c>
      <c r="F76" s="16">
        <v>13.35</v>
      </c>
      <c r="G76" s="38">
        <f>VLOOKUP(A76,'2016 Results'!C181:I492,6,FALSE)</f>
        <v>12.21</v>
      </c>
      <c r="H76" s="38">
        <f t="shared" si="1"/>
        <v>1.1399999999999988</v>
      </c>
      <c r="I76" s="93">
        <f t="shared" si="2"/>
        <v>9.3366093366093264E-2</v>
      </c>
      <c r="J76" s="16" t="s">
        <v>21</v>
      </c>
      <c r="L76" s="16">
        <v>1000</v>
      </c>
      <c r="M76" s="16">
        <v>9.51</v>
      </c>
      <c r="N76" s="16">
        <v>51.39</v>
      </c>
      <c r="O76" s="16">
        <v>98.94</v>
      </c>
      <c r="Q76" s="16">
        <v>17</v>
      </c>
      <c r="R76" s="16" t="s">
        <v>17</v>
      </c>
      <c r="S76" s="16">
        <v>13.35</v>
      </c>
      <c r="T76" s="16" t="s">
        <v>21</v>
      </c>
      <c r="V76" s="16">
        <v>1000</v>
      </c>
      <c r="W76" s="16">
        <v>9.51</v>
      </c>
      <c r="Z76" s="16" t="s">
        <v>1763</v>
      </c>
      <c r="AA76" s="16" t="s">
        <v>175</v>
      </c>
      <c r="AE76" s="16" t="s">
        <v>1764</v>
      </c>
      <c r="AF76" s="16" t="s">
        <v>1765</v>
      </c>
      <c r="AG76" s="17">
        <v>273</v>
      </c>
      <c r="AH76" s="17">
        <v>17</v>
      </c>
      <c r="AI76" s="17">
        <v>56.25</v>
      </c>
      <c r="AJ76" s="17" t="s">
        <v>17</v>
      </c>
      <c r="AK76" s="17">
        <v>32.81</v>
      </c>
      <c r="AL76" s="17">
        <v>1000</v>
      </c>
      <c r="AM76" s="17" t="s">
        <v>21</v>
      </c>
      <c r="AO76" s="17">
        <v>3.76</v>
      </c>
      <c r="AQ76" s="17" t="s">
        <v>1766</v>
      </c>
      <c r="AS76" s="17" t="s">
        <v>22</v>
      </c>
      <c r="AU76" s="17" t="s">
        <v>1767</v>
      </c>
      <c r="AX76" s="17">
        <v>56.25</v>
      </c>
      <c r="AY76" s="17" t="s">
        <v>17</v>
      </c>
      <c r="AZ76" s="17">
        <v>32.81</v>
      </c>
      <c r="BA76" s="17">
        <v>1000</v>
      </c>
      <c r="BB76" s="17" t="s">
        <v>21</v>
      </c>
      <c r="BD76" s="17">
        <v>3.76</v>
      </c>
      <c r="BF76" s="17" t="s">
        <v>287</v>
      </c>
      <c r="BH76" s="17" t="s">
        <v>42</v>
      </c>
      <c r="BL76" s="17" t="s">
        <v>1768</v>
      </c>
      <c r="BM76" s="18" t="s">
        <v>20</v>
      </c>
      <c r="BT76" s="19" t="s">
        <v>20</v>
      </c>
      <c r="BV76" s="19" t="s">
        <v>20</v>
      </c>
      <c r="BX76" s="57" t="s">
        <v>2936</v>
      </c>
    </row>
    <row r="77" spans="1:76" x14ac:dyDescent="0.25">
      <c r="A77" s="14" t="s">
        <v>2169</v>
      </c>
      <c r="B77" s="60">
        <f>VLOOKUP(A77,Pop!A180:B1124,2,FALSE)</f>
        <v>159</v>
      </c>
      <c r="C77" s="15" t="s">
        <v>17</v>
      </c>
      <c r="D77" s="16">
        <v>89</v>
      </c>
      <c r="E77" s="16" t="s">
        <v>17</v>
      </c>
      <c r="F77" s="27">
        <v>30.25</v>
      </c>
      <c r="G77" s="38">
        <f>VLOOKUP(A77,'2016 Results'!C183:I494,6,FALSE)</f>
        <v>30</v>
      </c>
      <c r="H77" s="38">
        <f t="shared" si="1"/>
        <v>0.25</v>
      </c>
      <c r="I77" s="93">
        <f t="shared" si="2"/>
        <v>8.3333333333333332E-3</v>
      </c>
      <c r="J77" s="16" t="s">
        <v>21</v>
      </c>
      <c r="L77" s="16">
        <v>3000</v>
      </c>
      <c r="M77" s="27">
        <v>5.5999999999999999E-3</v>
      </c>
      <c r="N77" s="27">
        <v>41.45</v>
      </c>
      <c r="O77" s="27">
        <v>69.45</v>
      </c>
      <c r="Q77" s="16">
        <v>6</v>
      </c>
      <c r="R77" s="16" t="s">
        <v>20</v>
      </c>
      <c r="X77" s="16">
        <v>153.44999999999999</v>
      </c>
      <c r="Y77" s="16">
        <v>1133.45</v>
      </c>
      <c r="AA77" s="16" t="s">
        <v>19</v>
      </c>
      <c r="AG77" s="17">
        <v>89</v>
      </c>
      <c r="AH77" s="17">
        <v>89</v>
      </c>
      <c r="AI77" s="17">
        <v>33.5</v>
      </c>
      <c r="AJ77" s="17" t="s">
        <v>17</v>
      </c>
      <c r="AK77" s="17">
        <v>33</v>
      </c>
      <c r="AL77" s="17">
        <v>3000</v>
      </c>
      <c r="AM77" s="17" t="s">
        <v>21</v>
      </c>
      <c r="AO77" s="17">
        <v>9.4999999999999998E-3</v>
      </c>
      <c r="AQ77" s="17" t="s">
        <v>562</v>
      </c>
      <c r="AS77" s="17" t="s">
        <v>19</v>
      </c>
      <c r="AX77" s="17">
        <v>64.03</v>
      </c>
      <c r="AY77" s="17" t="s">
        <v>17</v>
      </c>
      <c r="AZ77" s="17">
        <v>33</v>
      </c>
      <c r="BA77" s="17">
        <v>3000</v>
      </c>
      <c r="BB77" s="17" t="s">
        <v>21</v>
      </c>
      <c r="BD77" s="17">
        <v>9.4999999999999998E-3</v>
      </c>
      <c r="BF77" s="17" t="s">
        <v>562</v>
      </c>
      <c r="BH77" s="17" t="s">
        <v>19</v>
      </c>
      <c r="BM77" s="18" t="s">
        <v>20</v>
      </c>
      <c r="BT77" s="19" t="s">
        <v>20</v>
      </c>
      <c r="BV77" s="19" t="s">
        <v>17</v>
      </c>
      <c r="BW77" s="54">
        <v>10.85</v>
      </c>
      <c r="BX77" s="57" t="s">
        <v>563</v>
      </c>
    </row>
    <row r="78" spans="1:76" x14ac:dyDescent="0.25">
      <c r="A78" s="14" t="s">
        <v>1711</v>
      </c>
      <c r="B78" s="60">
        <f>VLOOKUP(A78,Pop!A186:B1130,2,FALSE)</f>
        <v>226</v>
      </c>
      <c r="C78" s="15" t="s">
        <v>17</v>
      </c>
      <c r="D78" s="16">
        <v>132</v>
      </c>
      <c r="E78" s="16" t="s">
        <v>17</v>
      </c>
      <c r="F78" s="16">
        <v>10.35</v>
      </c>
      <c r="G78" s="38">
        <f>VLOOKUP(A78,'2016 Results'!C189:I500,6,FALSE)</f>
        <v>10.35</v>
      </c>
      <c r="H78" s="38">
        <f t="shared" si="1"/>
        <v>0</v>
      </c>
      <c r="I78" s="93">
        <f t="shared" si="2"/>
        <v>0</v>
      </c>
      <c r="J78" s="16" t="s">
        <v>38</v>
      </c>
      <c r="K78" s="16" t="s">
        <v>62</v>
      </c>
      <c r="Q78" s="16">
        <v>14</v>
      </c>
      <c r="R78" s="16" t="s">
        <v>17</v>
      </c>
      <c r="S78" s="16">
        <v>17</v>
      </c>
      <c r="T78" s="16" t="s">
        <v>38</v>
      </c>
      <c r="U78" s="16" t="s">
        <v>62</v>
      </c>
      <c r="AA78" s="16" t="s">
        <v>19</v>
      </c>
      <c r="AG78" s="17">
        <v>132</v>
      </c>
      <c r="AH78" s="17">
        <v>14</v>
      </c>
      <c r="AI78" s="17">
        <v>14</v>
      </c>
      <c r="AJ78" s="17" t="s">
        <v>17</v>
      </c>
      <c r="AK78" s="17">
        <v>14</v>
      </c>
      <c r="AM78" s="17" t="s">
        <v>38</v>
      </c>
      <c r="AN78" s="17" t="s">
        <v>62</v>
      </c>
      <c r="AS78" s="17" t="s">
        <v>19</v>
      </c>
      <c r="AX78" s="17">
        <v>14</v>
      </c>
      <c r="AY78" s="17" t="s">
        <v>17</v>
      </c>
      <c r="AZ78" s="17">
        <v>14</v>
      </c>
      <c r="BB78" s="17" t="s">
        <v>38</v>
      </c>
      <c r="BC78" s="17" t="s">
        <v>62</v>
      </c>
      <c r="BH78" s="17" t="s">
        <v>19</v>
      </c>
      <c r="BM78" s="18" t="s">
        <v>20</v>
      </c>
      <c r="BT78" s="19" t="s">
        <v>20</v>
      </c>
      <c r="BV78" s="19" t="s">
        <v>20</v>
      </c>
    </row>
    <row r="79" spans="1:76" s="20" customFormat="1" x14ac:dyDescent="0.25">
      <c r="A79" s="96" t="s">
        <v>218</v>
      </c>
      <c r="B79" s="97">
        <f>VLOOKUP(A79,Pop!A187:B1131,2,FALSE)</f>
        <v>665</v>
      </c>
      <c r="C79" s="20" t="s">
        <v>17</v>
      </c>
      <c r="D79" s="20">
        <v>309</v>
      </c>
      <c r="E79" s="20" t="s">
        <v>17</v>
      </c>
      <c r="F79" s="100">
        <v>34.299999999999997</v>
      </c>
      <c r="G79" s="42">
        <f>VLOOKUP(A79,'2016 Results'!C190:I501,6,FALSE)</f>
        <v>25.3</v>
      </c>
      <c r="H79" s="38">
        <f t="shared" si="1"/>
        <v>8.9999999999999964</v>
      </c>
      <c r="I79" s="98">
        <f t="shared" si="2"/>
        <v>0.35573122529644252</v>
      </c>
      <c r="J79" s="20" t="s">
        <v>21</v>
      </c>
      <c r="L79" s="20">
        <v>4000</v>
      </c>
      <c r="M79" s="20" t="s">
        <v>221</v>
      </c>
      <c r="N79" s="20">
        <v>40.18</v>
      </c>
      <c r="O79" s="20">
        <v>69.58</v>
      </c>
      <c r="Q79" s="20">
        <v>27</v>
      </c>
      <c r="R79" s="20" t="s">
        <v>17</v>
      </c>
      <c r="S79" s="20">
        <v>34.299999999999997</v>
      </c>
      <c r="T79" s="20" t="s">
        <v>21</v>
      </c>
      <c r="V79" s="20">
        <v>4000</v>
      </c>
      <c r="W79" s="20" t="s">
        <v>222</v>
      </c>
      <c r="X79" s="20">
        <v>181.3</v>
      </c>
      <c r="Y79" s="20">
        <v>1210.3</v>
      </c>
      <c r="AA79" s="20" t="s">
        <v>19</v>
      </c>
      <c r="AF79" s="20" t="s">
        <v>75</v>
      </c>
      <c r="AG79" s="20">
        <v>298</v>
      </c>
      <c r="AH79" s="20">
        <v>39</v>
      </c>
      <c r="AI79" s="20">
        <v>27.5</v>
      </c>
      <c r="AJ79" s="20" t="s">
        <v>17</v>
      </c>
      <c r="AK79" s="20">
        <v>27.5</v>
      </c>
      <c r="AL79" s="20">
        <v>4000</v>
      </c>
      <c r="AM79" s="20" t="s">
        <v>21</v>
      </c>
      <c r="AO79" s="20" t="s">
        <v>223</v>
      </c>
      <c r="AQ79" s="20" t="s">
        <v>224</v>
      </c>
      <c r="AS79" s="20" t="s">
        <v>19</v>
      </c>
      <c r="AY79" s="20" t="s">
        <v>17</v>
      </c>
      <c r="AZ79" s="20">
        <v>27.5</v>
      </c>
      <c r="BA79" s="20">
        <v>4000</v>
      </c>
      <c r="BB79" s="20" t="s">
        <v>21</v>
      </c>
      <c r="BD79" s="20" t="s">
        <v>223</v>
      </c>
      <c r="BF79" s="20" t="s">
        <v>225</v>
      </c>
      <c r="BH79" s="20" t="s">
        <v>19</v>
      </c>
      <c r="BM79" s="20" t="s">
        <v>20</v>
      </c>
      <c r="BT79" s="20" t="s">
        <v>20</v>
      </c>
      <c r="BV79" s="20" t="s">
        <v>20</v>
      </c>
      <c r="BW79" s="29"/>
      <c r="BX79" s="57"/>
    </row>
    <row r="80" spans="1:76" x14ac:dyDescent="0.25">
      <c r="A80" s="14" t="s">
        <v>2155</v>
      </c>
      <c r="B80" s="60">
        <f>VLOOKUP(A80,Pop!A189:B1133,2,FALSE)</f>
        <v>150</v>
      </c>
      <c r="C80" s="15" t="s">
        <v>17</v>
      </c>
      <c r="D80" s="16">
        <v>65</v>
      </c>
      <c r="E80" s="16" t="s">
        <v>17</v>
      </c>
      <c r="F80" s="27">
        <v>20</v>
      </c>
      <c r="G80" s="38">
        <f>VLOOKUP(A80,'2016 Results'!C192:I503,6,FALSE)</f>
        <v>20</v>
      </c>
      <c r="H80" s="38">
        <f t="shared" si="1"/>
        <v>0</v>
      </c>
      <c r="I80" s="93">
        <f t="shared" si="2"/>
        <v>0</v>
      </c>
      <c r="J80" s="16" t="s">
        <v>21</v>
      </c>
      <c r="L80" s="16">
        <v>1000</v>
      </c>
      <c r="M80" s="16">
        <v>0.55000000000000004</v>
      </c>
      <c r="N80" s="16">
        <v>36.5</v>
      </c>
      <c r="O80" s="16">
        <v>64</v>
      </c>
      <c r="Q80" s="16">
        <v>0</v>
      </c>
      <c r="R80" s="16" t="s">
        <v>17</v>
      </c>
      <c r="S80" s="16">
        <v>20</v>
      </c>
      <c r="T80" s="16" t="s">
        <v>21</v>
      </c>
      <c r="V80" s="16">
        <v>1000</v>
      </c>
      <c r="W80" s="16">
        <v>0.55000000000000004</v>
      </c>
      <c r="Z80" s="16" t="s">
        <v>74</v>
      </c>
      <c r="AG80" s="17">
        <v>64</v>
      </c>
      <c r="AH80" s="17">
        <v>0</v>
      </c>
      <c r="AI80" s="17">
        <v>30</v>
      </c>
      <c r="AJ80" s="17" t="s">
        <v>17</v>
      </c>
      <c r="AK80" s="17">
        <v>30</v>
      </c>
      <c r="AL80" s="17" t="s">
        <v>75</v>
      </c>
      <c r="AM80" s="17" t="s">
        <v>38</v>
      </c>
      <c r="AN80" s="17" t="s">
        <v>76</v>
      </c>
      <c r="AO80" s="17" t="s">
        <v>75</v>
      </c>
      <c r="AR80" s="17" t="s">
        <v>76</v>
      </c>
      <c r="AS80" s="17" t="s">
        <v>19</v>
      </c>
      <c r="AX80" s="17">
        <v>30</v>
      </c>
      <c r="AY80" s="17" t="s">
        <v>17</v>
      </c>
      <c r="AZ80" s="17">
        <v>30</v>
      </c>
      <c r="BA80" s="17" t="s">
        <v>76</v>
      </c>
      <c r="BB80" s="17" t="s">
        <v>38</v>
      </c>
      <c r="BC80" s="17" t="s">
        <v>76</v>
      </c>
      <c r="BD80" s="17" t="s">
        <v>76</v>
      </c>
      <c r="BG80" s="17" t="s">
        <v>77</v>
      </c>
      <c r="BH80" s="17" t="s">
        <v>19</v>
      </c>
      <c r="BM80" s="18" t="s">
        <v>20</v>
      </c>
      <c r="BT80" s="19" t="s">
        <v>20</v>
      </c>
      <c r="BV80" s="19" t="s">
        <v>20</v>
      </c>
    </row>
    <row r="81" spans="1:76" ht="30" x14ac:dyDescent="0.25">
      <c r="A81" s="14" t="s">
        <v>2071</v>
      </c>
      <c r="B81" s="60">
        <f>VLOOKUP(A81,Pop!A190:B1134,2,FALSE)</f>
        <v>4506</v>
      </c>
      <c r="C81" s="15" t="s">
        <v>17</v>
      </c>
      <c r="D81" s="16">
        <v>1275</v>
      </c>
      <c r="E81" s="16" t="s">
        <v>17</v>
      </c>
      <c r="F81" s="16">
        <v>11.83</v>
      </c>
      <c r="G81" s="38">
        <f>VLOOKUP(A81,'2016 Results'!C193:I504,6,FALSE)</f>
        <v>10.95</v>
      </c>
      <c r="H81" s="38">
        <f t="shared" si="1"/>
        <v>0.88000000000000078</v>
      </c>
      <c r="I81" s="93">
        <f t="shared" ref="I81:I112" si="3">((F81-G81)/G81)</f>
        <v>8.036529680365305E-2</v>
      </c>
      <c r="J81" s="16" t="s">
        <v>227</v>
      </c>
      <c r="L81" s="16">
        <v>220</v>
      </c>
      <c r="M81" s="16">
        <v>0.06</v>
      </c>
      <c r="P81" s="16" t="s">
        <v>2074</v>
      </c>
      <c r="Q81" s="16">
        <v>100</v>
      </c>
      <c r="R81" s="16" t="s">
        <v>17</v>
      </c>
      <c r="S81" s="16">
        <v>11.83</v>
      </c>
      <c r="T81" s="16" t="s">
        <v>227</v>
      </c>
      <c r="V81" s="16">
        <v>220</v>
      </c>
      <c r="W81" s="16">
        <v>6.0000000000000001E-3</v>
      </c>
      <c r="Z81" s="16" t="s">
        <v>2075</v>
      </c>
      <c r="AA81" s="16" t="s">
        <v>42</v>
      </c>
      <c r="AE81" s="16" t="s">
        <v>2076</v>
      </c>
      <c r="AF81" s="16" t="s">
        <v>2077</v>
      </c>
      <c r="AG81" s="17">
        <v>1275</v>
      </c>
      <c r="AH81" s="17">
        <v>100</v>
      </c>
      <c r="AI81" s="17">
        <v>16.850000000000001</v>
      </c>
      <c r="AJ81" s="17" t="s">
        <v>17</v>
      </c>
      <c r="AK81" s="17">
        <v>9.2799999999999994</v>
      </c>
      <c r="AL81" s="17">
        <v>220</v>
      </c>
      <c r="AM81" s="17" t="s">
        <v>227</v>
      </c>
      <c r="AO81" s="17">
        <v>5.0000000000000001E-3</v>
      </c>
      <c r="AR81" s="17" t="s">
        <v>2078</v>
      </c>
      <c r="AS81" s="17" t="s">
        <v>19</v>
      </c>
      <c r="AX81" s="17">
        <v>42.11</v>
      </c>
      <c r="AY81" s="17" t="s">
        <v>17</v>
      </c>
      <c r="AZ81" s="17">
        <v>9.2799999999999994</v>
      </c>
      <c r="BA81" s="17">
        <v>220</v>
      </c>
      <c r="BB81" s="17" t="s">
        <v>227</v>
      </c>
      <c r="BD81" s="17">
        <v>0.05</v>
      </c>
      <c r="BG81" s="17" t="s">
        <v>2079</v>
      </c>
      <c r="BH81" s="17" t="s">
        <v>19</v>
      </c>
      <c r="BM81" s="18" t="s">
        <v>17</v>
      </c>
      <c r="BN81" s="18">
        <v>3</v>
      </c>
      <c r="BO81" s="18">
        <v>6</v>
      </c>
      <c r="BP81" s="18" t="s">
        <v>23</v>
      </c>
      <c r="BQ81" s="18" t="s">
        <v>2080</v>
      </c>
      <c r="BS81" s="18" t="s">
        <v>2081</v>
      </c>
      <c r="BT81" s="19" t="s">
        <v>20</v>
      </c>
      <c r="BV81" s="19" t="s">
        <v>20</v>
      </c>
      <c r="BX81" s="57" t="s">
        <v>2082</v>
      </c>
    </row>
    <row r="82" spans="1:76" s="20" customFormat="1" x14ac:dyDescent="0.25">
      <c r="A82" s="96" t="s">
        <v>1490</v>
      </c>
      <c r="B82" s="97">
        <f>VLOOKUP(A82,Pop!A191:B1135,2,FALSE)</f>
        <v>1618</v>
      </c>
      <c r="C82" s="20" t="s">
        <v>17</v>
      </c>
      <c r="D82" s="20">
        <v>801</v>
      </c>
      <c r="E82" s="20" t="s">
        <v>17</v>
      </c>
      <c r="F82" s="103">
        <v>11</v>
      </c>
      <c r="G82" s="42">
        <f>VLOOKUP(A82,'2016 Results'!C194:I505,6,FALSE)</f>
        <v>8</v>
      </c>
      <c r="H82" s="38">
        <f t="shared" si="1"/>
        <v>3</v>
      </c>
      <c r="I82" s="98">
        <f t="shared" si="3"/>
        <v>0.375</v>
      </c>
      <c r="J82" s="20" t="s">
        <v>21</v>
      </c>
      <c r="L82" s="99">
        <v>1499</v>
      </c>
      <c r="M82" s="20" t="s">
        <v>1493</v>
      </c>
      <c r="N82" s="103">
        <v>24</v>
      </c>
      <c r="O82" s="100">
        <v>40.25</v>
      </c>
      <c r="Q82" s="20">
        <v>15</v>
      </c>
      <c r="R82" s="20" t="s">
        <v>17</v>
      </c>
      <c r="S82" s="20">
        <v>11</v>
      </c>
      <c r="T82" s="20" t="s">
        <v>21</v>
      </c>
      <c r="V82" s="99">
        <v>1499</v>
      </c>
      <c r="W82" s="20" t="s">
        <v>1494</v>
      </c>
      <c r="AA82" s="20" t="s">
        <v>19</v>
      </c>
      <c r="AG82" s="20">
        <v>786</v>
      </c>
      <c r="AH82" s="20">
        <v>15</v>
      </c>
      <c r="AI82" s="103">
        <v>65</v>
      </c>
      <c r="AJ82" s="20" t="s">
        <v>17</v>
      </c>
      <c r="AK82" s="100">
        <v>16.5</v>
      </c>
      <c r="AL82" s="99">
        <v>1499</v>
      </c>
      <c r="AM82" s="20" t="s">
        <v>21</v>
      </c>
      <c r="AO82" s="100">
        <v>2.1</v>
      </c>
      <c r="AS82" s="20" t="s">
        <v>19</v>
      </c>
      <c r="AX82" s="20">
        <v>22.8</v>
      </c>
      <c r="AY82" s="20" t="s">
        <v>17</v>
      </c>
      <c r="AZ82" s="20">
        <v>16.5</v>
      </c>
      <c r="BA82" s="99">
        <v>1499</v>
      </c>
      <c r="BB82" s="20" t="s">
        <v>21</v>
      </c>
      <c r="BD82" s="20">
        <v>2.1</v>
      </c>
      <c r="BH82" s="20" t="s">
        <v>19</v>
      </c>
      <c r="BM82" s="20" t="s">
        <v>17</v>
      </c>
      <c r="BN82" s="103">
        <v>2</v>
      </c>
      <c r="BO82" s="103">
        <v>3</v>
      </c>
      <c r="BP82" s="20" t="s">
        <v>23</v>
      </c>
      <c r="BQ82" s="20" t="s">
        <v>1495</v>
      </c>
      <c r="BT82" s="20" t="s">
        <v>20</v>
      </c>
      <c r="BV82" s="20" t="s">
        <v>20</v>
      </c>
      <c r="BW82" s="29"/>
      <c r="BX82" s="57"/>
    </row>
    <row r="83" spans="1:76" x14ac:dyDescent="0.25">
      <c r="A83" s="14" t="s">
        <v>2213</v>
      </c>
      <c r="B83" s="60">
        <f>VLOOKUP(A83,Pop!A192:B1136,2,FALSE)</f>
        <v>425</v>
      </c>
      <c r="C83" s="15" t="s">
        <v>17</v>
      </c>
      <c r="D83" s="16">
        <v>180</v>
      </c>
      <c r="E83" s="16" t="s">
        <v>17</v>
      </c>
      <c r="F83" s="16">
        <v>28</v>
      </c>
      <c r="G83" s="38">
        <f>VLOOKUP(A83,'2016 Results'!C195:I506,6,FALSE)</f>
        <v>28</v>
      </c>
      <c r="H83" s="38">
        <f t="shared" si="1"/>
        <v>0</v>
      </c>
      <c r="I83" s="93">
        <f t="shared" si="3"/>
        <v>0</v>
      </c>
      <c r="J83" s="16" t="s">
        <v>21</v>
      </c>
      <c r="L83" s="16">
        <v>3000</v>
      </c>
      <c r="M83" s="16" t="s">
        <v>165</v>
      </c>
      <c r="N83" s="16">
        <v>44</v>
      </c>
      <c r="O83" s="16">
        <v>84</v>
      </c>
      <c r="R83" s="16" t="s">
        <v>20</v>
      </c>
      <c r="AG83" s="17">
        <v>180</v>
      </c>
      <c r="AJ83" s="17" t="s">
        <v>17</v>
      </c>
      <c r="AK83" s="17">
        <v>37</v>
      </c>
      <c r="AL83" s="17">
        <v>3000</v>
      </c>
      <c r="AM83" s="17" t="s">
        <v>21</v>
      </c>
      <c r="AO83" s="17">
        <v>8</v>
      </c>
      <c r="AY83" s="17" t="s">
        <v>20</v>
      </c>
      <c r="BM83" s="18" t="s">
        <v>20</v>
      </c>
      <c r="BT83" s="19" t="s">
        <v>20</v>
      </c>
      <c r="BV83" s="19" t="s">
        <v>20</v>
      </c>
    </row>
    <row r="84" spans="1:76" x14ac:dyDescent="0.25">
      <c r="A84" s="14" t="s">
        <v>710</v>
      </c>
      <c r="B84" s="60">
        <f>VLOOKUP(A84,Pop!A195:B1139,2,FALSE)</f>
        <v>6798</v>
      </c>
      <c r="C84" s="15" t="s">
        <v>17</v>
      </c>
      <c r="D84" s="16">
        <v>2547</v>
      </c>
      <c r="E84" s="16" t="s">
        <v>17</v>
      </c>
      <c r="F84" s="16">
        <v>14.06</v>
      </c>
      <c r="G84" s="38">
        <f>VLOOKUP(A84,'2016 Results'!C198:I509,6,FALSE)</f>
        <v>13</v>
      </c>
      <c r="H84" s="38">
        <f t="shared" si="1"/>
        <v>1.0600000000000005</v>
      </c>
      <c r="I84" s="93">
        <f t="shared" si="3"/>
        <v>8.1538461538461574E-2</v>
      </c>
      <c r="J84" s="16" t="s">
        <v>21</v>
      </c>
      <c r="L84" s="16">
        <v>0</v>
      </c>
      <c r="M84" s="16">
        <v>6.4700000000000001E-3</v>
      </c>
      <c r="N84" s="16">
        <v>46.41</v>
      </c>
      <c r="O84" s="16">
        <v>78.760000000000005</v>
      </c>
      <c r="Q84" s="16">
        <v>210</v>
      </c>
      <c r="R84" s="16" t="s">
        <v>17</v>
      </c>
      <c r="S84" s="16">
        <v>14.06</v>
      </c>
      <c r="T84" s="16" t="s">
        <v>21</v>
      </c>
      <c r="V84" s="16">
        <v>0</v>
      </c>
      <c r="W84" s="16">
        <v>6.4700000000000001E-3</v>
      </c>
      <c r="X84" s="16">
        <v>175.81</v>
      </c>
      <c r="Y84" s="16">
        <v>1308.06</v>
      </c>
      <c r="AA84" s="16" t="s">
        <v>210</v>
      </c>
      <c r="AC84" s="16" t="s">
        <v>713</v>
      </c>
      <c r="AD84" s="16" t="s">
        <v>714</v>
      </c>
      <c r="AF84" s="16" t="s">
        <v>715</v>
      </c>
      <c r="AG84" s="17">
        <v>2543</v>
      </c>
      <c r="AH84" s="17">
        <v>201</v>
      </c>
      <c r="AI84" s="17">
        <v>43.19</v>
      </c>
      <c r="AJ84" s="17" t="s">
        <v>17</v>
      </c>
      <c r="AK84" s="17">
        <v>10.130000000000001</v>
      </c>
      <c r="AL84" s="17">
        <v>0</v>
      </c>
      <c r="AM84" s="17" t="s">
        <v>21</v>
      </c>
      <c r="AO84" s="17">
        <v>4.3499999999999997E-3</v>
      </c>
      <c r="AQ84" s="17">
        <v>4.3499999999999996</v>
      </c>
      <c r="AS84" s="17" t="s">
        <v>80</v>
      </c>
      <c r="AV84" s="17" t="s">
        <v>716</v>
      </c>
      <c r="AX84" s="17">
        <v>54.94</v>
      </c>
      <c r="AY84" s="17" t="s">
        <v>17</v>
      </c>
      <c r="AZ84" s="17">
        <v>10.130000000000001</v>
      </c>
      <c r="BA84" s="17">
        <v>0</v>
      </c>
      <c r="BB84" s="17" t="s">
        <v>21</v>
      </c>
      <c r="BD84" s="17">
        <v>4.3499999999999997E-3</v>
      </c>
      <c r="BF84" s="17">
        <v>4.3499999999999996</v>
      </c>
      <c r="BH84" s="17" t="s">
        <v>80</v>
      </c>
      <c r="BM84" s="18" t="s">
        <v>17</v>
      </c>
      <c r="BN84" s="18">
        <v>5.25</v>
      </c>
      <c r="BO84" s="18">
        <v>5.25</v>
      </c>
      <c r="BP84" s="18" t="s">
        <v>38</v>
      </c>
      <c r="BS84" s="18" t="s">
        <v>76</v>
      </c>
      <c r="BT84" s="19" t="s">
        <v>20</v>
      </c>
      <c r="BV84" s="19" t="s">
        <v>17</v>
      </c>
      <c r="BW84" s="54">
        <v>1.3</v>
      </c>
    </row>
    <row r="85" spans="1:76" x14ac:dyDescent="0.25">
      <c r="A85" s="14" t="s">
        <v>421</v>
      </c>
      <c r="B85" s="60">
        <f>VLOOKUP(A85,Pop!A197:B1141,2,FALSE)</f>
        <v>3571</v>
      </c>
      <c r="C85" s="15" t="s">
        <v>17</v>
      </c>
      <c r="D85" s="16">
        <v>1366</v>
      </c>
      <c r="E85" s="16" t="s">
        <v>17</v>
      </c>
      <c r="F85" s="16">
        <v>5</v>
      </c>
      <c r="G85" s="38">
        <f>VLOOKUP(A85,'2016 Results'!C200:I511,6,FALSE)</f>
        <v>5</v>
      </c>
      <c r="H85" s="38">
        <f t="shared" si="1"/>
        <v>0</v>
      </c>
      <c r="I85" s="93">
        <f t="shared" si="3"/>
        <v>0</v>
      </c>
      <c r="J85" s="16" t="s">
        <v>21</v>
      </c>
      <c r="L85" s="16">
        <v>2380</v>
      </c>
      <c r="M85" s="16" t="s">
        <v>424</v>
      </c>
      <c r="N85" s="16">
        <v>10.5</v>
      </c>
      <c r="O85" s="16">
        <v>21</v>
      </c>
      <c r="Q85" s="16">
        <v>214</v>
      </c>
      <c r="R85" s="16" t="s">
        <v>17</v>
      </c>
      <c r="S85" s="16">
        <v>5</v>
      </c>
      <c r="T85" s="16" t="s">
        <v>21</v>
      </c>
      <c r="V85" s="16">
        <v>2380</v>
      </c>
      <c r="W85" s="16" t="s">
        <v>425</v>
      </c>
      <c r="X85" s="16">
        <v>48.1</v>
      </c>
      <c r="Y85" s="16">
        <v>253</v>
      </c>
      <c r="AA85" s="16" t="s">
        <v>19</v>
      </c>
      <c r="AG85" s="17">
        <v>1366</v>
      </c>
      <c r="AH85" s="17">
        <v>214</v>
      </c>
      <c r="AI85" s="17">
        <v>16</v>
      </c>
      <c r="AJ85" s="17" t="s">
        <v>17</v>
      </c>
      <c r="AK85" s="17">
        <v>6.12</v>
      </c>
      <c r="AL85" s="25">
        <v>2913</v>
      </c>
      <c r="AM85" s="17" t="s">
        <v>21</v>
      </c>
      <c r="AO85" s="17" t="s">
        <v>426</v>
      </c>
      <c r="AQ85" s="22">
        <v>2.101</v>
      </c>
      <c r="AS85" s="17" t="s">
        <v>19</v>
      </c>
      <c r="AX85" s="17">
        <v>16.8</v>
      </c>
      <c r="AY85" s="17" t="s">
        <v>17</v>
      </c>
      <c r="AZ85" s="17">
        <v>6.12</v>
      </c>
      <c r="BA85" s="17">
        <v>2913</v>
      </c>
      <c r="BB85" s="17" t="s">
        <v>21</v>
      </c>
      <c r="BD85" s="17" t="s">
        <v>426</v>
      </c>
      <c r="BF85" s="17">
        <v>2.101</v>
      </c>
      <c r="BH85" s="17" t="s">
        <v>19</v>
      </c>
      <c r="BM85" s="18" t="s">
        <v>20</v>
      </c>
      <c r="BT85" s="19" t="s">
        <v>20</v>
      </c>
      <c r="BV85" s="19" t="s">
        <v>17</v>
      </c>
      <c r="BW85" s="54">
        <v>5.35</v>
      </c>
    </row>
    <row r="86" spans="1:76" x14ac:dyDescent="0.25">
      <c r="A86" s="14" t="s">
        <v>933</v>
      </c>
      <c r="B86" s="60">
        <f>VLOOKUP(A86,Pop!A199:B1143,2,FALSE)</f>
        <v>1897</v>
      </c>
      <c r="C86" s="15" t="s">
        <v>17</v>
      </c>
      <c r="D86" s="16">
        <v>713</v>
      </c>
      <c r="E86" s="16" t="s">
        <v>17</v>
      </c>
      <c r="F86" s="16">
        <v>20.65</v>
      </c>
      <c r="G86" s="38">
        <f>VLOOKUP(A86,'2016 Results'!C202:I513,6,FALSE)</f>
        <v>19.5</v>
      </c>
      <c r="H86" s="38">
        <f t="shared" si="1"/>
        <v>1.1499999999999986</v>
      </c>
      <c r="I86" s="93">
        <f t="shared" si="3"/>
        <v>5.8974358974358904E-2</v>
      </c>
      <c r="J86" s="16" t="s">
        <v>21</v>
      </c>
      <c r="L86" s="16">
        <v>2000</v>
      </c>
      <c r="M86" s="16">
        <v>1.01E-2</v>
      </c>
      <c r="N86" s="16">
        <v>50.95</v>
      </c>
      <c r="O86" s="16">
        <v>101.45</v>
      </c>
      <c r="Q86" s="16">
        <v>58</v>
      </c>
      <c r="R86" s="16" t="s">
        <v>17</v>
      </c>
      <c r="S86" s="16">
        <v>20.65</v>
      </c>
      <c r="T86" s="16" t="s">
        <v>21</v>
      </c>
      <c r="V86" s="16">
        <v>2000</v>
      </c>
      <c r="W86" s="16">
        <v>1.01E-2</v>
      </c>
      <c r="X86" s="16">
        <v>252.95</v>
      </c>
      <c r="Y86" s="16">
        <v>2020.45</v>
      </c>
      <c r="AA86" s="16" t="s">
        <v>19</v>
      </c>
      <c r="AG86" s="17">
        <v>714</v>
      </c>
      <c r="AH86" s="17">
        <v>57</v>
      </c>
      <c r="AI86" s="17">
        <v>74.650000000000006</v>
      </c>
      <c r="AJ86" s="17" t="s">
        <v>17</v>
      </c>
      <c r="AK86" s="17">
        <v>34</v>
      </c>
      <c r="AL86" s="17">
        <v>1500</v>
      </c>
      <c r="AM86" s="17" t="s">
        <v>21</v>
      </c>
      <c r="AO86" s="17">
        <v>1.15E-2</v>
      </c>
      <c r="AQ86" s="17" t="s">
        <v>936</v>
      </c>
      <c r="AS86" s="17" t="s">
        <v>22</v>
      </c>
      <c r="AU86" s="17" t="s">
        <v>937</v>
      </c>
      <c r="AX86" s="17">
        <v>126.75</v>
      </c>
      <c r="AY86" s="17" t="s">
        <v>17</v>
      </c>
      <c r="AZ86" s="17">
        <v>34</v>
      </c>
      <c r="BA86" s="17">
        <v>1500</v>
      </c>
      <c r="BB86" s="17" t="s">
        <v>21</v>
      </c>
      <c r="BD86" s="17">
        <v>1.15E-2</v>
      </c>
      <c r="BF86" s="17" t="s">
        <v>936</v>
      </c>
      <c r="BH86" s="17" t="s">
        <v>22</v>
      </c>
      <c r="BJ86" s="17" t="s">
        <v>937</v>
      </c>
      <c r="BM86" s="18" t="s">
        <v>20</v>
      </c>
      <c r="BT86" s="19" t="s">
        <v>20</v>
      </c>
      <c r="BV86" s="19" t="s">
        <v>17</v>
      </c>
      <c r="BW86" s="54">
        <v>3.65</v>
      </c>
    </row>
    <row r="87" spans="1:76" x14ac:dyDescent="0.25">
      <c r="A87" s="14" t="s">
        <v>884</v>
      </c>
      <c r="B87" s="60">
        <f>VLOOKUP(A87,Pop!A203:B1147,2,FALSE)</f>
        <v>875</v>
      </c>
      <c r="C87" s="15" t="s">
        <v>17</v>
      </c>
      <c r="D87" s="16">
        <v>370</v>
      </c>
      <c r="E87" s="16" t="s">
        <v>17</v>
      </c>
      <c r="F87" s="16">
        <v>19.02</v>
      </c>
      <c r="G87" s="38">
        <f>VLOOKUP(A87,'2016 Results'!C206:I517,6,FALSE)</f>
        <v>15.3</v>
      </c>
      <c r="H87" s="38">
        <f t="shared" si="1"/>
        <v>3.7199999999999989</v>
      </c>
      <c r="I87" s="93">
        <f t="shared" si="3"/>
        <v>0.2431372549019607</v>
      </c>
      <c r="J87" s="16" t="s">
        <v>21</v>
      </c>
      <c r="L87" s="16">
        <v>2000</v>
      </c>
      <c r="M87" s="16">
        <v>6.2104999999999999E-3</v>
      </c>
      <c r="N87" s="16">
        <v>37.65</v>
      </c>
      <c r="O87" s="16">
        <v>75.3</v>
      </c>
      <c r="Q87" s="16">
        <v>27</v>
      </c>
      <c r="R87" s="16" t="s">
        <v>17</v>
      </c>
      <c r="S87" s="16">
        <v>19.02</v>
      </c>
      <c r="T87" s="16" t="s">
        <v>21</v>
      </c>
      <c r="V87" s="16">
        <v>2000</v>
      </c>
      <c r="W87" s="16">
        <v>6.2104999999999999E-3</v>
      </c>
      <c r="X87" s="16">
        <v>37.65</v>
      </c>
      <c r="Y87" s="16">
        <v>75.3</v>
      </c>
      <c r="AA87" s="16" t="s">
        <v>19</v>
      </c>
      <c r="AG87" s="17">
        <v>370</v>
      </c>
      <c r="AH87" s="17">
        <v>27</v>
      </c>
      <c r="AI87" s="17">
        <v>38.630000000000003</v>
      </c>
      <c r="AJ87" s="17" t="s">
        <v>17</v>
      </c>
      <c r="AK87" s="17">
        <v>1.1599999999999999E-2</v>
      </c>
      <c r="AL87" s="17">
        <v>2000</v>
      </c>
      <c r="AM87" s="17" t="s">
        <v>21</v>
      </c>
      <c r="AO87" s="17">
        <v>1.1599999999999999E-2</v>
      </c>
      <c r="AS87" s="17" t="s">
        <v>59</v>
      </c>
      <c r="AU87" s="17" t="s">
        <v>887</v>
      </c>
      <c r="AX87" s="17">
        <v>38.630000000000003</v>
      </c>
      <c r="AY87" s="17" t="s">
        <v>17</v>
      </c>
      <c r="AZ87" s="17">
        <v>1.1599999999999999E-2</v>
      </c>
      <c r="BA87" s="17">
        <v>2000</v>
      </c>
      <c r="BB87" s="17" t="s">
        <v>21</v>
      </c>
      <c r="BD87" s="17">
        <v>1.1599999999999999E-2</v>
      </c>
      <c r="BM87" s="18" t="s">
        <v>20</v>
      </c>
      <c r="BT87" s="19" t="s">
        <v>20</v>
      </c>
      <c r="BV87" s="19" t="s">
        <v>17</v>
      </c>
      <c r="BW87" s="54">
        <v>11</v>
      </c>
    </row>
    <row r="88" spans="1:76" x14ac:dyDescent="0.25">
      <c r="A88" s="14" t="s">
        <v>554</v>
      </c>
      <c r="B88" s="60">
        <f>VLOOKUP(A88,Pop!A205:B1149,2,FALSE)</f>
        <v>13374</v>
      </c>
      <c r="C88" s="15" t="s">
        <v>17</v>
      </c>
      <c r="D88" s="24">
        <v>6000</v>
      </c>
      <c r="E88" s="16" t="s">
        <v>17</v>
      </c>
      <c r="F88" s="16">
        <v>16.12</v>
      </c>
      <c r="G88" s="38">
        <f>VLOOKUP(A88,'2016 Results'!C208:I519,6,FALSE)</f>
        <v>14.12</v>
      </c>
      <c r="H88" s="38">
        <f t="shared" si="1"/>
        <v>2.0000000000000018</v>
      </c>
      <c r="I88" s="93">
        <f t="shared" si="3"/>
        <v>0.14164305949008513</v>
      </c>
      <c r="J88" s="16" t="s">
        <v>21</v>
      </c>
      <c r="L88" s="24">
        <v>1000</v>
      </c>
      <c r="M88" s="16">
        <v>6.51</v>
      </c>
      <c r="N88" s="16">
        <v>48.67</v>
      </c>
      <c r="O88" s="16">
        <v>81.22</v>
      </c>
      <c r="Q88" s="24">
        <v>3000</v>
      </c>
      <c r="R88" s="16" t="s">
        <v>17</v>
      </c>
      <c r="S88" s="16">
        <v>16.12</v>
      </c>
      <c r="T88" s="16" t="s">
        <v>21</v>
      </c>
      <c r="V88" s="24">
        <v>1000</v>
      </c>
      <c r="W88" s="16">
        <v>6.51</v>
      </c>
      <c r="X88" s="16">
        <v>178.87</v>
      </c>
      <c r="Y88" s="16">
        <v>1318.12</v>
      </c>
      <c r="AA88" s="16" t="s">
        <v>22</v>
      </c>
      <c r="AC88" s="16" t="s">
        <v>557</v>
      </c>
      <c r="AG88" s="25">
        <v>5000</v>
      </c>
      <c r="AH88" s="25">
        <v>3000</v>
      </c>
      <c r="AI88" s="17">
        <v>58.78</v>
      </c>
      <c r="AJ88" s="17" t="s">
        <v>20</v>
      </c>
      <c r="AQ88" s="17" t="s">
        <v>558</v>
      </c>
      <c r="AS88" s="17" t="s">
        <v>22</v>
      </c>
      <c r="AU88" s="17" t="s">
        <v>557</v>
      </c>
      <c r="AX88" s="17">
        <v>60</v>
      </c>
      <c r="AY88" s="17" t="s">
        <v>20</v>
      </c>
      <c r="BF88" s="17" t="s">
        <v>559</v>
      </c>
      <c r="BH88" s="17" t="s">
        <v>22</v>
      </c>
      <c r="BM88" s="18" t="s">
        <v>17</v>
      </c>
      <c r="BN88" s="18">
        <v>2</v>
      </c>
      <c r="BO88" s="18">
        <v>2</v>
      </c>
      <c r="BP88" s="18" t="s">
        <v>38</v>
      </c>
      <c r="BS88" s="18" t="s">
        <v>102</v>
      </c>
      <c r="BT88" s="19" t="s">
        <v>20</v>
      </c>
      <c r="BV88" s="19" t="s">
        <v>17</v>
      </c>
      <c r="BW88" s="53">
        <v>4.8499999999999996</v>
      </c>
    </row>
    <row r="89" spans="1:76" x14ac:dyDescent="0.25">
      <c r="A89" s="14" t="s">
        <v>207</v>
      </c>
      <c r="B89" s="60">
        <f>VLOOKUP(A89,Pop!A206:B1150,2,FALSE)</f>
        <v>1013</v>
      </c>
      <c r="C89" s="15" t="s">
        <v>17</v>
      </c>
      <c r="D89" s="16">
        <v>430</v>
      </c>
      <c r="E89" s="16" t="s">
        <v>17</v>
      </c>
      <c r="F89" s="16">
        <v>19.38</v>
      </c>
      <c r="G89" s="38">
        <f>VLOOKUP(A89,'2016 Results'!C209:I520,6,FALSE)</f>
        <v>19</v>
      </c>
      <c r="H89" s="38">
        <f t="shared" si="1"/>
        <v>0.37999999999999901</v>
      </c>
      <c r="I89" s="93">
        <f t="shared" si="3"/>
        <v>1.9999999999999948E-2</v>
      </c>
      <c r="J89" s="16" t="s">
        <v>21</v>
      </c>
      <c r="L89" s="24">
        <v>1000</v>
      </c>
      <c r="M89" s="16">
        <v>4.5</v>
      </c>
      <c r="N89" s="16">
        <v>37.380000000000003</v>
      </c>
      <c r="O89" s="16">
        <v>59.88</v>
      </c>
      <c r="Q89" s="16">
        <v>49</v>
      </c>
      <c r="R89" s="16" t="s">
        <v>17</v>
      </c>
      <c r="S89" s="16">
        <v>19.38</v>
      </c>
      <c r="T89" s="16" t="s">
        <v>21</v>
      </c>
      <c r="V89" s="24">
        <v>1000</v>
      </c>
      <c r="W89" s="16">
        <v>4.5</v>
      </c>
      <c r="X89" s="16">
        <v>127.38</v>
      </c>
      <c r="Y89" s="16">
        <v>914.88</v>
      </c>
      <c r="AA89" s="16" t="s">
        <v>210</v>
      </c>
      <c r="AG89" s="17">
        <v>425</v>
      </c>
      <c r="AH89" s="17">
        <v>41</v>
      </c>
      <c r="AI89" s="17">
        <v>23.12</v>
      </c>
      <c r="AJ89" s="17" t="s">
        <v>17</v>
      </c>
      <c r="AK89" s="17">
        <v>16.18</v>
      </c>
      <c r="AL89" s="25">
        <v>1000</v>
      </c>
      <c r="AM89" s="17" t="s">
        <v>21</v>
      </c>
      <c r="AO89" s="17">
        <v>4.5999999999999996</v>
      </c>
      <c r="AQ89" s="17">
        <v>16.18</v>
      </c>
      <c r="AS89" s="17" t="s">
        <v>210</v>
      </c>
      <c r="AX89" s="17">
        <v>23.12</v>
      </c>
      <c r="AY89" s="17" t="s">
        <v>17</v>
      </c>
      <c r="AZ89" s="17">
        <v>16.18</v>
      </c>
      <c r="BA89" s="25">
        <v>1000</v>
      </c>
      <c r="BB89" s="17" t="s">
        <v>21</v>
      </c>
      <c r="BD89" s="17">
        <v>4.5999999999999996</v>
      </c>
      <c r="BF89" s="17">
        <v>16.18</v>
      </c>
      <c r="BH89" s="17" t="s">
        <v>210</v>
      </c>
      <c r="BM89" s="18" t="s">
        <v>17</v>
      </c>
      <c r="BN89" s="18">
        <v>1</v>
      </c>
      <c r="BO89" s="18">
        <v>1</v>
      </c>
      <c r="BP89" s="18" t="s">
        <v>38</v>
      </c>
      <c r="BS89" s="18" t="s">
        <v>62</v>
      </c>
      <c r="BT89" s="19" t="s">
        <v>20</v>
      </c>
      <c r="BV89" s="19" t="s">
        <v>17</v>
      </c>
      <c r="BW89" s="54">
        <v>3</v>
      </c>
    </row>
    <row r="90" spans="1:76" x14ac:dyDescent="0.25">
      <c r="A90" s="14" t="s">
        <v>1061</v>
      </c>
      <c r="B90" s="60">
        <f>VLOOKUP(A90,Pop!A208:B1152,2,FALSE)</f>
        <v>698</v>
      </c>
      <c r="C90" s="15" t="s">
        <v>17</v>
      </c>
      <c r="D90" s="16">
        <v>300</v>
      </c>
      <c r="E90" s="16" t="s">
        <v>17</v>
      </c>
      <c r="F90" s="16">
        <v>9.77</v>
      </c>
      <c r="G90" s="38">
        <f>VLOOKUP(A90,'2016 Results'!C211:I522,6,FALSE)</f>
        <v>8.6999999999999993</v>
      </c>
      <c r="H90" s="38">
        <f t="shared" si="1"/>
        <v>1.0700000000000003</v>
      </c>
      <c r="I90" s="93">
        <f t="shared" si="3"/>
        <v>0.12298850574712648</v>
      </c>
      <c r="J90" s="16" t="s">
        <v>21</v>
      </c>
      <c r="L90" s="16">
        <v>1000</v>
      </c>
      <c r="M90" s="16">
        <v>6.97</v>
      </c>
      <c r="N90" s="16">
        <v>37.67</v>
      </c>
      <c r="O90" s="16">
        <v>72.5</v>
      </c>
      <c r="Q90" s="16">
        <v>20</v>
      </c>
      <c r="R90" s="16" t="s">
        <v>17</v>
      </c>
      <c r="S90" s="16">
        <v>9.77</v>
      </c>
      <c r="T90" s="16" t="s">
        <v>21</v>
      </c>
      <c r="V90" s="16">
        <v>1000</v>
      </c>
      <c r="W90" s="16">
        <v>6.97</v>
      </c>
      <c r="X90" s="16">
        <v>177.05</v>
      </c>
      <c r="Y90" s="16">
        <v>1396.8</v>
      </c>
      <c r="AA90" s="16" t="s">
        <v>59</v>
      </c>
      <c r="AC90" s="24">
        <v>2000000</v>
      </c>
      <c r="AG90" s="17">
        <v>275</v>
      </c>
      <c r="AH90" s="17">
        <v>25</v>
      </c>
      <c r="AI90" s="17">
        <v>38</v>
      </c>
      <c r="AJ90" s="17" t="s">
        <v>17</v>
      </c>
      <c r="AK90" s="17">
        <v>30.77</v>
      </c>
      <c r="AL90" s="17">
        <v>1000</v>
      </c>
      <c r="AM90" s="17" t="s">
        <v>21</v>
      </c>
      <c r="AO90" s="17">
        <v>6.97</v>
      </c>
      <c r="AP90" s="17">
        <v>100</v>
      </c>
      <c r="AS90" s="17" t="s">
        <v>59</v>
      </c>
      <c r="AU90" s="25">
        <v>2000000</v>
      </c>
      <c r="AX90" s="17">
        <v>40</v>
      </c>
      <c r="AY90" s="17" t="s">
        <v>17</v>
      </c>
      <c r="AZ90" s="17">
        <v>30.77</v>
      </c>
      <c r="BA90" s="17">
        <v>1000</v>
      </c>
      <c r="BB90" s="17" t="s">
        <v>21</v>
      </c>
      <c r="BD90" s="17">
        <v>6.97</v>
      </c>
      <c r="BE90" s="17">
        <v>100</v>
      </c>
      <c r="BH90" s="17" t="s">
        <v>59</v>
      </c>
      <c r="BJ90" s="25">
        <v>2000000</v>
      </c>
      <c r="BM90" s="18" t="s">
        <v>17</v>
      </c>
      <c r="BN90" s="18">
        <v>275</v>
      </c>
      <c r="BO90" s="18">
        <v>25</v>
      </c>
      <c r="BP90" s="18" t="s">
        <v>38</v>
      </c>
      <c r="BR90" s="18" t="s">
        <v>62</v>
      </c>
      <c r="BS90" s="18" t="s">
        <v>1064</v>
      </c>
      <c r="BT90" s="19" t="s">
        <v>20</v>
      </c>
      <c r="BV90" s="19" t="s">
        <v>20</v>
      </c>
    </row>
    <row r="91" spans="1:76" x14ac:dyDescent="0.25">
      <c r="A91" s="14" t="s">
        <v>232</v>
      </c>
      <c r="B91" s="60">
        <f>VLOOKUP(A91,Pop!A209:B1153,2,FALSE)</f>
        <v>2998</v>
      </c>
      <c r="C91" s="15" t="s">
        <v>17</v>
      </c>
      <c r="D91" s="16">
        <v>1139</v>
      </c>
      <c r="E91" s="16" t="s">
        <v>17</v>
      </c>
      <c r="F91" s="16">
        <v>14.5</v>
      </c>
      <c r="G91" s="38">
        <f>VLOOKUP(A91,'2016 Results'!C212:I523,6,FALSE)</f>
        <v>14.5</v>
      </c>
      <c r="H91" s="38">
        <f t="shared" si="1"/>
        <v>0</v>
      </c>
      <c r="I91" s="93">
        <f t="shared" si="3"/>
        <v>0</v>
      </c>
      <c r="J91" s="16" t="s">
        <v>21</v>
      </c>
      <c r="L91" s="16">
        <v>2000</v>
      </c>
      <c r="M91" s="16">
        <v>7.25</v>
      </c>
      <c r="N91" s="16">
        <v>36.25</v>
      </c>
      <c r="O91" s="16">
        <v>72.5</v>
      </c>
      <c r="Q91" s="16">
        <v>127</v>
      </c>
      <c r="R91" s="16" t="s">
        <v>17</v>
      </c>
      <c r="S91" s="16">
        <v>14.5</v>
      </c>
      <c r="T91" s="16" t="s">
        <v>21</v>
      </c>
      <c r="V91" s="16">
        <v>2000</v>
      </c>
      <c r="W91" s="16">
        <v>7.25</v>
      </c>
      <c r="X91" s="16">
        <v>150.5</v>
      </c>
      <c r="Y91" s="16" t="s">
        <v>95</v>
      </c>
      <c r="AA91" s="16" t="s">
        <v>175</v>
      </c>
      <c r="AE91" s="16" t="s">
        <v>235</v>
      </c>
      <c r="AF91" s="16" t="s">
        <v>95</v>
      </c>
      <c r="AG91" s="17">
        <v>1132</v>
      </c>
      <c r="AH91" s="17">
        <v>134</v>
      </c>
      <c r="AI91" s="17">
        <v>23.77</v>
      </c>
      <c r="AJ91" s="17" t="s">
        <v>17</v>
      </c>
      <c r="AK91" s="17">
        <v>10.45</v>
      </c>
      <c r="AL91" s="17">
        <v>2000</v>
      </c>
      <c r="AM91" s="17" t="s">
        <v>21</v>
      </c>
      <c r="AO91" s="17">
        <v>4.4400000000000004</v>
      </c>
      <c r="AQ91" s="17">
        <v>5.23</v>
      </c>
      <c r="AS91" s="17" t="s">
        <v>19</v>
      </c>
      <c r="AX91" s="17">
        <v>12000</v>
      </c>
      <c r="AY91" s="17" t="s">
        <v>17</v>
      </c>
      <c r="AZ91" s="17">
        <v>10.45</v>
      </c>
      <c r="BA91" s="17">
        <v>2000</v>
      </c>
      <c r="BB91" s="17" t="s">
        <v>21</v>
      </c>
      <c r="BD91" s="17">
        <v>4.4400000000000004</v>
      </c>
      <c r="BF91" s="17">
        <v>10.45</v>
      </c>
      <c r="BH91" s="17" t="s">
        <v>19</v>
      </c>
      <c r="BM91" s="18" t="s">
        <v>20</v>
      </c>
      <c r="BT91" s="19" t="s">
        <v>20</v>
      </c>
      <c r="BV91" s="19" t="s">
        <v>20</v>
      </c>
    </row>
    <row r="92" spans="1:76" x14ac:dyDescent="0.25">
      <c r="A92" s="14" t="s">
        <v>1953</v>
      </c>
      <c r="B92" s="60">
        <f>VLOOKUP(A92,Pop!A211:B1155,2,FALSE)</f>
        <v>11463</v>
      </c>
      <c r="C92" s="15" t="s">
        <v>17</v>
      </c>
      <c r="D92" s="16">
        <v>4363</v>
      </c>
      <c r="E92" s="16" t="s">
        <v>17</v>
      </c>
      <c r="F92" s="27">
        <v>14.14</v>
      </c>
      <c r="G92" s="38">
        <f>VLOOKUP(A92,'2016 Results'!C214:I525,6,FALSE)</f>
        <v>12.82</v>
      </c>
      <c r="H92" s="38">
        <f t="shared" si="1"/>
        <v>1.3200000000000003</v>
      </c>
      <c r="I92" s="93">
        <f t="shared" si="3"/>
        <v>0.10296411856474261</v>
      </c>
      <c r="J92" s="16" t="s">
        <v>227</v>
      </c>
      <c r="L92" s="16">
        <v>200</v>
      </c>
      <c r="M92" s="27">
        <v>7.07</v>
      </c>
      <c r="P92" s="16" t="s">
        <v>1956</v>
      </c>
      <c r="Q92" s="16">
        <v>503</v>
      </c>
      <c r="R92" s="16" t="s">
        <v>17</v>
      </c>
      <c r="S92" s="27">
        <v>14.14</v>
      </c>
      <c r="T92" s="16" t="s">
        <v>227</v>
      </c>
      <c r="V92" s="16">
        <v>200</v>
      </c>
      <c r="W92" s="27">
        <v>7.07</v>
      </c>
      <c r="Z92" s="16" t="s">
        <v>1957</v>
      </c>
      <c r="AA92" s="16" t="s">
        <v>1388</v>
      </c>
      <c r="AC92" s="16" t="s">
        <v>1958</v>
      </c>
      <c r="AE92" s="16" t="s">
        <v>1959</v>
      </c>
      <c r="AG92" s="25">
        <v>4363</v>
      </c>
      <c r="AH92" s="17">
        <v>503</v>
      </c>
      <c r="AI92" s="22">
        <v>48.77</v>
      </c>
      <c r="AJ92" s="17" t="s">
        <v>17</v>
      </c>
      <c r="AK92" s="22">
        <v>15.72</v>
      </c>
      <c r="AL92" s="17">
        <v>0</v>
      </c>
      <c r="AM92" s="17" t="s">
        <v>227</v>
      </c>
      <c r="AO92" s="22">
        <v>7.51</v>
      </c>
      <c r="AR92" s="17" t="s">
        <v>1960</v>
      </c>
      <c r="AS92" s="17" t="s">
        <v>197</v>
      </c>
      <c r="AU92" s="31">
        <v>1463000</v>
      </c>
      <c r="AV92" s="17" t="s">
        <v>1961</v>
      </c>
      <c r="AX92" s="22">
        <v>144.63</v>
      </c>
      <c r="AY92" s="17" t="s">
        <v>17</v>
      </c>
      <c r="AZ92" s="22">
        <v>15.72</v>
      </c>
      <c r="BA92" s="17">
        <v>0</v>
      </c>
      <c r="BB92" s="17" t="s">
        <v>227</v>
      </c>
      <c r="BD92" s="22">
        <v>7.51</v>
      </c>
      <c r="BG92" s="17" t="s">
        <v>1962</v>
      </c>
      <c r="BH92" s="17" t="s">
        <v>197</v>
      </c>
      <c r="BJ92" s="31">
        <v>1463000</v>
      </c>
      <c r="BK92" s="17" t="s">
        <v>1961</v>
      </c>
      <c r="BM92" s="18" t="s">
        <v>17</v>
      </c>
      <c r="BN92" s="33">
        <v>2</v>
      </c>
      <c r="BO92" s="33">
        <v>28.44</v>
      </c>
      <c r="BP92" s="18" t="s">
        <v>23</v>
      </c>
      <c r="BS92" s="18" t="s">
        <v>1963</v>
      </c>
      <c r="BT92" s="19" t="s">
        <v>20</v>
      </c>
      <c r="BV92" s="19" t="s">
        <v>20</v>
      </c>
    </row>
    <row r="93" spans="1:76" ht="45" x14ac:dyDescent="0.25">
      <c r="A93" s="14" t="s">
        <v>2226</v>
      </c>
      <c r="B93" s="60">
        <f>VLOOKUP(A93,Pop!A212:B1156,2,FALSE)</f>
        <v>542</v>
      </c>
      <c r="C93" s="15" t="s">
        <v>17</v>
      </c>
      <c r="D93" s="16">
        <v>221</v>
      </c>
      <c r="E93" s="16" t="s">
        <v>17</v>
      </c>
      <c r="F93" s="16">
        <v>26.15</v>
      </c>
      <c r="G93" s="38">
        <f>VLOOKUP(A93,'2016 Results'!C215:I526,6,FALSE)</f>
        <v>25.5</v>
      </c>
      <c r="H93" s="38">
        <f t="shared" si="1"/>
        <v>0.64999999999999858</v>
      </c>
      <c r="I93" s="93">
        <f t="shared" si="3"/>
        <v>2.5490196078431317E-2</v>
      </c>
      <c r="J93" s="16" t="s">
        <v>21</v>
      </c>
      <c r="L93" s="16">
        <v>2000</v>
      </c>
      <c r="M93" s="16" t="s">
        <v>170</v>
      </c>
      <c r="N93" s="16">
        <v>32.69</v>
      </c>
      <c r="O93" s="16">
        <v>43.59</v>
      </c>
      <c r="Q93" s="16">
        <v>4</v>
      </c>
      <c r="R93" s="16" t="s">
        <v>17</v>
      </c>
      <c r="S93" s="16">
        <v>26.15</v>
      </c>
      <c r="T93" s="16" t="s">
        <v>21</v>
      </c>
      <c r="V93" s="16">
        <v>2000</v>
      </c>
      <c r="W93" s="16" t="s">
        <v>170</v>
      </c>
      <c r="X93" s="16">
        <v>76.290000000000006</v>
      </c>
      <c r="Y93" s="16">
        <v>457.79</v>
      </c>
      <c r="AA93" s="16" t="s">
        <v>18</v>
      </c>
      <c r="AC93" s="24">
        <v>225000</v>
      </c>
      <c r="AE93" s="16" t="s">
        <v>171</v>
      </c>
      <c r="AF93" s="16" t="s">
        <v>172</v>
      </c>
      <c r="AG93" s="17">
        <v>214</v>
      </c>
      <c r="AH93" s="17">
        <v>4</v>
      </c>
      <c r="AI93" s="17">
        <v>26.45</v>
      </c>
      <c r="AJ93" s="17" t="s">
        <v>17</v>
      </c>
      <c r="AK93" s="17">
        <v>22.89</v>
      </c>
      <c r="AL93" s="17">
        <v>2000</v>
      </c>
      <c r="AM93" s="17" t="s">
        <v>21</v>
      </c>
      <c r="AO93" s="17" t="s">
        <v>173</v>
      </c>
      <c r="AQ93" s="17" t="s">
        <v>174</v>
      </c>
      <c r="AS93" s="17" t="s">
        <v>175</v>
      </c>
      <c r="AW93" s="17" t="s">
        <v>171</v>
      </c>
      <c r="AX93" s="17">
        <v>54.45</v>
      </c>
      <c r="AY93" s="17" t="s">
        <v>17</v>
      </c>
      <c r="AZ93" s="17">
        <v>41.54</v>
      </c>
      <c r="BA93" s="17">
        <v>2000</v>
      </c>
      <c r="BB93" s="17" t="s">
        <v>21</v>
      </c>
      <c r="BD93" s="17" t="s">
        <v>173</v>
      </c>
      <c r="BF93" s="17" t="s">
        <v>176</v>
      </c>
      <c r="BH93" s="17" t="s">
        <v>175</v>
      </c>
      <c r="BL93" s="17" t="s">
        <v>171</v>
      </c>
      <c r="BM93" s="18" t="s">
        <v>17</v>
      </c>
      <c r="BN93" s="18">
        <v>3</v>
      </c>
      <c r="BO93" s="18">
        <v>3</v>
      </c>
      <c r="BP93" s="18" t="s">
        <v>38</v>
      </c>
      <c r="BS93" s="18" t="s">
        <v>177</v>
      </c>
      <c r="BT93" s="19" t="s">
        <v>20</v>
      </c>
      <c r="BV93" s="19" t="s">
        <v>17</v>
      </c>
      <c r="BW93" s="54">
        <v>3.64</v>
      </c>
      <c r="BX93" s="57" t="s">
        <v>178</v>
      </c>
    </row>
    <row r="94" spans="1:76" s="20" customFormat="1" x14ac:dyDescent="0.25">
      <c r="A94" s="96" t="s">
        <v>2230</v>
      </c>
      <c r="B94" s="97">
        <f>VLOOKUP(A94,Pop!A214:B1158,2,FALSE)</f>
        <v>807</v>
      </c>
      <c r="C94" s="20" t="s">
        <v>17</v>
      </c>
      <c r="D94" s="20">
        <v>363</v>
      </c>
      <c r="E94" s="20" t="s">
        <v>17</v>
      </c>
      <c r="F94" s="20">
        <v>9.5</v>
      </c>
      <c r="G94" s="42">
        <f>VLOOKUP(A94,'2016 Results'!C217:I528,6,FALSE)</f>
        <v>6.5</v>
      </c>
      <c r="H94" s="38">
        <f t="shared" ref="H94:H137" si="4">F94-G94</f>
        <v>3</v>
      </c>
      <c r="I94" s="98">
        <f t="shared" si="3"/>
        <v>0.46153846153846156</v>
      </c>
      <c r="J94" s="20" t="s">
        <v>21</v>
      </c>
      <c r="L94" s="99">
        <v>1000</v>
      </c>
      <c r="M94" s="20">
        <v>9.5</v>
      </c>
      <c r="N94" s="20">
        <v>47.5</v>
      </c>
      <c r="O94" s="20">
        <v>95</v>
      </c>
      <c r="Q94" s="20">
        <v>13</v>
      </c>
      <c r="R94" s="20" t="s">
        <v>20</v>
      </c>
      <c r="Z94" s="20" t="s">
        <v>461</v>
      </c>
      <c r="AA94" s="20" t="s">
        <v>19</v>
      </c>
      <c r="AB94" s="20" t="s">
        <v>462</v>
      </c>
      <c r="AG94" s="20">
        <v>363</v>
      </c>
      <c r="AH94" s="20" t="s">
        <v>463</v>
      </c>
      <c r="AI94" s="20">
        <v>30</v>
      </c>
      <c r="AJ94" s="20" t="s">
        <v>17</v>
      </c>
      <c r="AK94" s="20">
        <v>30</v>
      </c>
      <c r="AL94" s="20" t="s">
        <v>464</v>
      </c>
      <c r="AM94" s="20" t="s">
        <v>21</v>
      </c>
      <c r="AO94" s="20" t="s">
        <v>465</v>
      </c>
      <c r="AS94" s="20" t="s">
        <v>19</v>
      </c>
      <c r="AT94" s="20" t="s">
        <v>466</v>
      </c>
      <c r="AX94" s="20" t="s">
        <v>467</v>
      </c>
      <c r="AY94" s="20" t="s">
        <v>20</v>
      </c>
      <c r="BF94" s="20">
        <v>9.5</v>
      </c>
      <c r="BH94" s="20" t="s">
        <v>175</v>
      </c>
      <c r="BI94" s="20" t="s">
        <v>468</v>
      </c>
      <c r="BL94" s="20" t="s">
        <v>469</v>
      </c>
      <c r="BM94" s="20" t="s">
        <v>20</v>
      </c>
      <c r="BT94" s="20" t="s">
        <v>20</v>
      </c>
      <c r="BV94" s="20" t="s">
        <v>17</v>
      </c>
      <c r="BW94" s="29">
        <v>12</v>
      </c>
      <c r="BX94" s="57" t="s">
        <v>470</v>
      </c>
    </row>
    <row r="95" spans="1:76" x14ac:dyDescent="0.25">
      <c r="A95" s="14" t="s">
        <v>971</v>
      </c>
      <c r="B95" s="60">
        <f>VLOOKUP(A95,Pop!A216:B1160,2,FALSE)</f>
        <v>221</v>
      </c>
      <c r="C95" s="15" t="s">
        <v>17</v>
      </c>
      <c r="D95" s="16">
        <v>124</v>
      </c>
      <c r="E95" s="16" t="s">
        <v>17</v>
      </c>
      <c r="F95" s="16">
        <v>16.3</v>
      </c>
      <c r="G95" s="38">
        <f>VLOOKUP(A95,'2016 Results'!C219:I530,6,FALSE)</f>
        <v>16.3</v>
      </c>
      <c r="H95" s="38">
        <f t="shared" si="4"/>
        <v>0</v>
      </c>
      <c r="I95" s="93">
        <f t="shared" si="3"/>
        <v>0</v>
      </c>
      <c r="J95" s="16" t="s">
        <v>21</v>
      </c>
      <c r="L95" s="16">
        <v>1000</v>
      </c>
      <c r="M95" s="16">
        <v>4.0000000000000001E-3</v>
      </c>
      <c r="N95" s="16">
        <v>32.299999999999997</v>
      </c>
      <c r="O95" s="16">
        <v>52.3</v>
      </c>
      <c r="Q95" s="16">
        <v>8</v>
      </c>
      <c r="R95" s="16" t="s">
        <v>17</v>
      </c>
      <c r="S95" s="16">
        <v>16.3</v>
      </c>
      <c r="T95" s="16" t="s">
        <v>21</v>
      </c>
      <c r="V95" s="16">
        <v>1000</v>
      </c>
      <c r="W95" s="16">
        <v>4.0000000000000001E-3</v>
      </c>
      <c r="X95" s="16">
        <v>112.3</v>
      </c>
      <c r="Y95" s="16" t="s">
        <v>95</v>
      </c>
      <c r="AA95" s="16" t="s">
        <v>19</v>
      </c>
      <c r="AG95" s="17">
        <v>124</v>
      </c>
      <c r="AH95" s="17">
        <v>8</v>
      </c>
      <c r="AI95" s="17">
        <v>27.26</v>
      </c>
      <c r="AJ95" s="17" t="s">
        <v>17</v>
      </c>
      <c r="AK95" s="17">
        <v>22.6</v>
      </c>
      <c r="AL95" s="17">
        <v>2000</v>
      </c>
      <c r="AM95" s="17" t="s">
        <v>21</v>
      </c>
      <c r="AO95" s="17">
        <v>6.3E-3</v>
      </c>
      <c r="AR95" s="17" t="s">
        <v>974</v>
      </c>
      <c r="AS95" s="17" t="s">
        <v>19</v>
      </c>
      <c r="AX95" s="17" t="s">
        <v>975</v>
      </c>
      <c r="AY95" s="17" t="s">
        <v>17</v>
      </c>
      <c r="AZ95" s="17">
        <v>12.6</v>
      </c>
      <c r="BA95" s="17" t="s">
        <v>976</v>
      </c>
      <c r="BB95" s="17" t="s">
        <v>21</v>
      </c>
      <c r="BF95" s="17">
        <v>0.63</v>
      </c>
      <c r="BH95" s="17" t="s">
        <v>19</v>
      </c>
      <c r="BM95" s="18" t="s">
        <v>20</v>
      </c>
      <c r="BT95" s="19" t="s">
        <v>20</v>
      </c>
      <c r="BV95" s="19" t="s">
        <v>20</v>
      </c>
    </row>
    <row r="96" spans="1:76" ht="90" x14ac:dyDescent="0.25">
      <c r="A96" s="14" t="s">
        <v>640</v>
      </c>
      <c r="B96" s="60">
        <f>VLOOKUP(A96,Pop!A217:B1161,2,FALSE)</f>
        <v>1124</v>
      </c>
      <c r="C96" s="15" t="s">
        <v>17</v>
      </c>
      <c r="D96" s="16">
        <v>640</v>
      </c>
      <c r="E96" s="16" t="s">
        <v>17</v>
      </c>
      <c r="F96" s="16">
        <v>38.9</v>
      </c>
      <c r="G96" s="38">
        <f>VLOOKUP(A96,'2016 Results'!C220:I531,6,FALSE)</f>
        <v>41.41</v>
      </c>
      <c r="H96" s="38">
        <f t="shared" si="4"/>
        <v>-2.509999999999998</v>
      </c>
      <c r="I96" s="93">
        <f t="shared" si="3"/>
        <v>-6.061337841101179E-2</v>
      </c>
      <c r="J96" s="16" t="s">
        <v>21</v>
      </c>
      <c r="L96" s="16">
        <v>0</v>
      </c>
      <c r="M96" s="30" t="s">
        <v>643</v>
      </c>
      <c r="N96" s="27">
        <v>81.95</v>
      </c>
      <c r="O96" s="27">
        <v>191.15</v>
      </c>
      <c r="Q96" s="16" t="s">
        <v>644</v>
      </c>
      <c r="R96" s="16" t="s">
        <v>20</v>
      </c>
      <c r="X96" s="27">
        <v>443.15</v>
      </c>
      <c r="Y96" s="27">
        <v>4118.1499999999996</v>
      </c>
      <c r="AA96" s="16" t="s">
        <v>22</v>
      </c>
      <c r="AB96" s="16" t="s">
        <v>645</v>
      </c>
      <c r="AC96" s="16" t="s">
        <v>646</v>
      </c>
      <c r="AG96" s="17">
        <v>586</v>
      </c>
      <c r="AH96" s="17" t="s">
        <v>647</v>
      </c>
      <c r="AI96" s="22">
        <v>32.69</v>
      </c>
      <c r="AJ96" s="17" t="s">
        <v>17</v>
      </c>
      <c r="AK96" s="22">
        <v>14.52</v>
      </c>
      <c r="AL96" s="17">
        <v>0</v>
      </c>
      <c r="AM96" s="17" t="s">
        <v>21</v>
      </c>
      <c r="AO96" s="17" t="s">
        <v>648</v>
      </c>
      <c r="AQ96" s="22">
        <v>6.06</v>
      </c>
      <c r="AS96" s="17" t="s">
        <v>19</v>
      </c>
      <c r="AX96" s="17" t="s">
        <v>647</v>
      </c>
      <c r="AY96" s="17" t="s">
        <v>20</v>
      </c>
      <c r="BF96" s="22">
        <v>6.06</v>
      </c>
      <c r="BH96" s="17" t="s">
        <v>19</v>
      </c>
      <c r="BM96" s="18" t="s">
        <v>17</v>
      </c>
      <c r="BN96" s="18" t="s">
        <v>649</v>
      </c>
      <c r="BO96" s="18" t="s">
        <v>649</v>
      </c>
      <c r="BP96" s="18" t="s">
        <v>23</v>
      </c>
      <c r="BQ96" s="18" t="s">
        <v>650</v>
      </c>
      <c r="BS96" s="18" t="s">
        <v>650</v>
      </c>
      <c r="BT96" s="19" t="s">
        <v>20</v>
      </c>
      <c r="BV96" s="19" t="s">
        <v>20</v>
      </c>
    </row>
    <row r="97" spans="1:76" x14ac:dyDescent="0.25">
      <c r="A97" s="14" t="s">
        <v>2182</v>
      </c>
      <c r="B97" s="60">
        <f>VLOOKUP(A97,Pop!A220:B1164,2,FALSE)</f>
        <v>366</v>
      </c>
      <c r="C97" s="15" t="s">
        <v>17</v>
      </c>
      <c r="D97" s="16">
        <v>377</v>
      </c>
      <c r="E97" s="16" t="s">
        <v>17</v>
      </c>
      <c r="F97" s="16">
        <v>13.5</v>
      </c>
      <c r="G97" s="38">
        <f>VLOOKUP(A97,'2016 Results'!C223:I534,6,FALSE)</f>
        <v>11.5</v>
      </c>
      <c r="H97" s="38">
        <f t="shared" si="4"/>
        <v>2</v>
      </c>
      <c r="I97" s="93">
        <f t="shared" si="3"/>
        <v>0.17391304347826086</v>
      </c>
      <c r="J97" s="16" t="s">
        <v>21</v>
      </c>
      <c r="L97" s="16">
        <v>0</v>
      </c>
      <c r="M97" s="16" t="s">
        <v>1035</v>
      </c>
      <c r="N97" s="16">
        <v>26</v>
      </c>
      <c r="O97" s="16">
        <v>38.5</v>
      </c>
      <c r="Q97" s="16">
        <v>6</v>
      </c>
      <c r="R97" s="16" t="s">
        <v>17</v>
      </c>
      <c r="S97" s="16">
        <v>13.5</v>
      </c>
      <c r="T97" s="16" t="s">
        <v>21</v>
      </c>
      <c r="V97" s="16">
        <v>0</v>
      </c>
      <c r="W97" s="16" t="s">
        <v>588</v>
      </c>
      <c r="X97" s="16">
        <v>71</v>
      </c>
      <c r="Y97" s="16">
        <v>248.5</v>
      </c>
      <c r="AA97" s="16" t="s">
        <v>19</v>
      </c>
      <c r="AG97" s="17">
        <v>371</v>
      </c>
      <c r="AH97" s="17">
        <v>6</v>
      </c>
      <c r="AI97" s="17">
        <v>24</v>
      </c>
      <c r="AJ97" s="17" t="s">
        <v>17</v>
      </c>
      <c r="AK97" s="17">
        <v>16</v>
      </c>
      <c r="AL97" s="17">
        <v>0</v>
      </c>
      <c r="AM97" s="17" t="s">
        <v>21</v>
      </c>
      <c r="AO97" s="17" t="s">
        <v>588</v>
      </c>
      <c r="AQ97" s="17" t="s">
        <v>1036</v>
      </c>
      <c r="AS97" s="17" t="s">
        <v>19</v>
      </c>
      <c r="AX97" s="17">
        <v>21</v>
      </c>
      <c r="AY97" s="17" t="s">
        <v>17</v>
      </c>
      <c r="AZ97" s="17">
        <v>16</v>
      </c>
      <c r="BA97" s="17">
        <v>0</v>
      </c>
      <c r="BB97" s="17" t="s">
        <v>21</v>
      </c>
      <c r="BD97" s="17" t="s">
        <v>590</v>
      </c>
      <c r="BF97" s="17" t="s">
        <v>1037</v>
      </c>
      <c r="BH97" s="17" t="s">
        <v>19</v>
      </c>
      <c r="BM97" s="18" t="s">
        <v>20</v>
      </c>
      <c r="BT97" s="19" t="s">
        <v>20</v>
      </c>
      <c r="BV97" s="19" t="s">
        <v>17</v>
      </c>
      <c r="BW97" s="54">
        <v>4</v>
      </c>
    </row>
    <row r="98" spans="1:76" x14ac:dyDescent="0.25">
      <c r="A98" s="14" t="s">
        <v>765</v>
      </c>
      <c r="B98" s="60">
        <f>VLOOKUP(A98,Pop!A222:B1166,2,FALSE)</f>
        <v>1694</v>
      </c>
      <c r="C98" s="15" t="s">
        <v>17</v>
      </c>
      <c r="D98" s="16">
        <v>572</v>
      </c>
      <c r="E98" s="16" t="s">
        <v>17</v>
      </c>
      <c r="F98" s="16">
        <v>13.26</v>
      </c>
      <c r="G98" s="38">
        <f>VLOOKUP(A98,'2016 Results'!C225:I536,6,FALSE)</f>
        <v>11.37</v>
      </c>
      <c r="H98" s="38">
        <f t="shared" si="4"/>
        <v>1.8900000000000006</v>
      </c>
      <c r="I98" s="93">
        <f t="shared" si="3"/>
        <v>0.16622691292875996</v>
      </c>
      <c r="J98" s="16" t="s">
        <v>21</v>
      </c>
      <c r="L98" s="16" t="s">
        <v>464</v>
      </c>
      <c r="M98" s="16" t="s">
        <v>768</v>
      </c>
      <c r="N98" s="16">
        <v>46.46</v>
      </c>
      <c r="O98" s="16">
        <v>79.66</v>
      </c>
      <c r="Q98" s="16">
        <v>56</v>
      </c>
      <c r="R98" s="16" t="s">
        <v>20</v>
      </c>
      <c r="Z98" s="16" t="s">
        <v>769</v>
      </c>
      <c r="AA98" s="16" t="s">
        <v>19</v>
      </c>
      <c r="AF98" s="16" t="s">
        <v>770</v>
      </c>
      <c r="AG98" s="17">
        <v>563</v>
      </c>
      <c r="AH98" s="17">
        <v>53</v>
      </c>
      <c r="AI98" s="17" t="s">
        <v>771</v>
      </c>
      <c r="AJ98" s="17" t="s">
        <v>17</v>
      </c>
      <c r="AK98" s="17">
        <v>29.69</v>
      </c>
      <c r="AL98" s="17" t="s">
        <v>772</v>
      </c>
      <c r="AM98" s="17" t="s">
        <v>21</v>
      </c>
      <c r="AO98" s="17">
        <v>14.84</v>
      </c>
      <c r="AS98" s="17" t="s">
        <v>42</v>
      </c>
      <c r="AW98" s="17" t="s">
        <v>773</v>
      </c>
      <c r="AX98" s="17" t="s">
        <v>774</v>
      </c>
      <c r="AY98" s="17" t="s">
        <v>20</v>
      </c>
      <c r="BM98" s="18" t="s">
        <v>17</v>
      </c>
      <c r="BN98" s="18">
        <v>572</v>
      </c>
      <c r="BO98" s="18">
        <v>56</v>
      </c>
      <c r="BP98" s="18" t="s">
        <v>38</v>
      </c>
      <c r="BS98" s="18" t="s">
        <v>775</v>
      </c>
      <c r="BT98" s="19" t="s">
        <v>20</v>
      </c>
      <c r="BV98" s="19" t="s">
        <v>17</v>
      </c>
      <c r="BW98" s="54">
        <v>1</v>
      </c>
    </row>
    <row r="99" spans="1:76" s="20" customFormat="1" x14ac:dyDescent="0.25">
      <c r="A99" s="96" t="s">
        <v>922</v>
      </c>
      <c r="B99" s="97">
        <f>VLOOKUP(A99,Pop!A224:B1168,2,FALSE)</f>
        <v>3418</v>
      </c>
      <c r="C99" s="20" t="s">
        <v>17</v>
      </c>
      <c r="D99" s="20">
        <v>1868</v>
      </c>
      <c r="E99" s="20" t="s">
        <v>17</v>
      </c>
      <c r="F99" s="20">
        <v>12.51</v>
      </c>
      <c r="G99" s="42">
        <f>VLOOKUP(A99,'2016 Results'!C227:I538,6,FALSE)</f>
        <v>9.4</v>
      </c>
      <c r="H99" s="38">
        <f t="shared" si="4"/>
        <v>3.1099999999999994</v>
      </c>
      <c r="I99" s="98">
        <f t="shared" si="3"/>
        <v>0.33085106382978718</v>
      </c>
      <c r="J99" s="20" t="s">
        <v>21</v>
      </c>
      <c r="L99" s="20">
        <v>1000</v>
      </c>
      <c r="M99" s="20">
        <v>5</v>
      </c>
      <c r="N99" s="20">
        <v>32.51</v>
      </c>
      <c r="O99" s="20">
        <v>57.51</v>
      </c>
      <c r="Q99" s="20">
        <v>79</v>
      </c>
      <c r="R99" s="20" t="s">
        <v>17</v>
      </c>
      <c r="S99" s="20">
        <v>12.51</v>
      </c>
      <c r="T99" s="20" t="s">
        <v>21</v>
      </c>
      <c r="V99" s="20">
        <v>1000</v>
      </c>
      <c r="W99" s="20">
        <v>5</v>
      </c>
      <c r="X99" s="20">
        <v>132.51</v>
      </c>
      <c r="Y99" s="20">
        <v>1007.51</v>
      </c>
      <c r="AA99" s="20" t="s">
        <v>19</v>
      </c>
      <c r="AG99" s="20">
        <v>1736</v>
      </c>
      <c r="AH99" s="20">
        <v>75</v>
      </c>
      <c r="AI99" s="20">
        <v>45.13</v>
      </c>
      <c r="AJ99" s="20" t="s">
        <v>17</v>
      </c>
      <c r="AK99" s="20">
        <v>15.63</v>
      </c>
      <c r="AL99" s="20">
        <v>0</v>
      </c>
      <c r="AM99" s="20" t="s">
        <v>21</v>
      </c>
      <c r="AO99" s="20">
        <v>5.9</v>
      </c>
      <c r="AQ99" s="20">
        <v>5.9</v>
      </c>
      <c r="AS99" s="20" t="s">
        <v>19</v>
      </c>
      <c r="AX99" s="20">
        <v>79.63</v>
      </c>
      <c r="AY99" s="20" t="s">
        <v>20</v>
      </c>
      <c r="BF99" s="20">
        <v>5.9</v>
      </c>
      <c r="BH99" s="20" t="s">
        <v>19</v>
      </c>
      <c r="BM99" s="20" t="s">
        <v>20</v>
      </c>
      <c r="BT99" s="20" t="s">
        <v>20</v>
      </c>
      <c r="BV99" s="20" t="s">
        <v>20</v>
      </c>
      <c r="BW99" s="29"/>
      <c r="BX99" s="57"/>
    </row>
    <row r="100" spans="1:76" x14ac:dyDescent="0.25">
      <c r="A100" s="14" t="s">
        <v>2180</v>
      </c>
      <c r="B100" s="60">
        <f>VLOOKUP(A100,Pop!A228:B1172,2,FALSE)</f>
        <v>225</v>
      </c>
      <c r="C100" s="15" t="s">
        <v>17</v>
      </c>
      <c r="D100" s="16">
        <v>120</v>
      </c>
      <c r="E100" s="16" t="s">
        <v>17</v>
      </c>
      <c r="F100" s="16">
        <v>17.5</v>
      </c>
      <c r="G100" s="38">
        <f>VLOOKUP(A100,'2016 Results'!C231:I542,6,FALSE)</f>
        <v>17.5</v>
      </c>
      <c r="H100" s="38">
        <f t="shared" si="4"/>
        <v>0</v>
      </c>
      <c r="I100" s="93">
        <f t="shared" si="3"/>
        <v>0</v>
      </c>
      <c r="J100" s="16" t="s">
        <v>38</v>
      </c>
      <c r="K100" s="16" t="s">
        <v>994</v>
      </c>
      <c r="L100" s="16" t="s">
        <v>995</v>
      </c>
      <c r="M100" s="16">
        <v>0</v>
      </c>
      <c r="N100" s="16" t="s">
        <v>996</v>
      </c>
      <c r="Q100" s="16">
        <v>9</v>
      </c>
      <c r="R100" s="16" t="s">
        <v>17</v>
      </c>
      <c r="S100" s="16" t="s">
        <v>997</v>
      </c>
      <c r="T100" s="16" t="s">
        <v>38</v>
      </c>
      <c r="U100" s="16" t="s">
        <v>998</v>
      </c>
      <c r="V100" s="16" t="s">
        <v>149</v>
      </c>
      <c r="W100" s="16">
        <v>0</v>
      </c>
      <c r="Z100" s="16" t="s">
        <v>999</v>
      </c>
      <c r="AA100" s="16" t="s">
        <v>19</v>
      </c>
      <c r="AF100" s="16" t="s">
        <v>1000</v>
      </c>
      <c r="AG100" s="17">
        <v>120</v>
      </c>
      <c r="AH100" s="17">
        <v>9</v>
      </c>
      <c r="AI100" s="17">
        <v>8.1</v>
      </c>
      <c r="AJ100" s="17" t="s">
        <v>17</v>
      </c>
      <c r="AK100" s="17">
        <v>17.5</v>
      </c>
      <c r="AL100" s="17" t="s">
        <v>149</v>
      </c>
      <c r="AM100" s="17" t="s">
        <v>38</v>
      </c>
      <c r="AN100" s="17" t="s">
        <v>582</v>
      </c>
      <c r="AO100" s="17" t="s">
        <v>1001</v>
      </c>
      <c r="AP100" s="17">
        <v>0</v>
      </c>
      <c r="AS100" s="17" t="s">
        <v>19</v>
      </c>
      <c r="AX100" s="17">
        <v>17.5</v>
      </c>
      <c r="AY100" s="17" t="s">
        <v>17</v>
      </c>
      <c r="BB100" s="17" t="s">
        <v>38</v>
      </c>
      <c r="BC100" s="17" t="s">
        <v>149</v>
      </c>
      <c r="BD100" s="17">
        <v>0</v>
      </c>
      <c r="BE100" s="17">
        <v>0</v>
      </c>
      <c r="BH100" s="17" t="s">
        <v>19</v>
      </c>
      <c r="BM100" s="18" t="s">
        <v>17</v>
      </c>
      <c r="BN100" s="18">
        <v>120</v>
      </c>
      <c r="BO100" s="18">
        <v>9</v>
      </c>
      <c r="BP100" s="18" t="s">
        <v>38</v>
      </c>
      <c r="BR100" s="18" t="s">
        <v>62</v>
      </c>
      <c r="BT100" s="19" t="s">
        <v>20</v>
      </c>
      <c r="BV100" s="19" t="s">
        <v>20</v>
      </c>
    </row>
    <row r="101" spans="1:76" x14ac:dyDescent="0.25">
      <c r="A101" s="14" t="s">
        <v>2178</v>
      </c>
      <c r="B101" s="60">
        <f>VLOOKUP(A101,Pop!A230:B1174,2,FALSE)</f>
        <v>168</v>
      </c>
      <c r="C101" s="15" t="s">
        <v>17</v>
      </c>
      <c r="D101" s="16">
        <v>95</v>
      </c>
      <c r="E101" s="16" t="s">
        <v>17</v>
      </c>
      <c r="F101" s="16">
        <v>23</v>
      </c>
      <c r="G101" s="38">
        <f>VLOOKUP(A101,'2016 Results'!C233:I544,6,FALSE)</f>
        <v>23</v>
      </c>
      <c r="H101" s="38">
        <f t="shared" si="4"/>
        <v>0</v>
      </c>
      <c r="I101" s="93">
        <f t="shared" si="3"/>
        <v>0</v>
      </c>
      <c r="J101" s="16" t="s">
        <v>21</v>
      </c>
      <c r="L101" s="16">
        <v>3000</v>
      </c>
      <c r="M101" s="16" t="s">
        <v>590</v>
      </c>
      <c r="N101" s="16">
        <v>28</v>
      </c>
      <c r="O101" s="16">
        <v>40.5</v>
      </c>
      <c r="Q101" s="16">
        <v>7</v>
      </c>
      <c r="R101" s="16" t="s">
        <v>20</v>
      </c>
      <c r="X101" s="16">
        <v>78</v>
      </c>
      <c r="AA101" s="16" t="s">
        <v>19</v>
      </c>
      <c r="AG101" s="17">
        <v>82</v>
      </c>
      <c r="AH101" s="17">
        <v>7</v>
      </c>
      <c r="AI101" s="17">
        <v>16</v>
      </c>
      <c r="AJ101" s="17" t="s">
        <v>17</v>
      </c>
      <c r="AK101" s="17">
        <v>16</v>
      </c>
      <c r="AL101" s="17" t="s">
        <v>958</v>
      </c>
      <c r="AM101" s="17" t="s">
        <v>38</v>
      </c>
      <c r="AN101" s="17" t="s">
        <v>959</v>
      </c>
      <c r="AP101" s="17">
        <v>23</v>
      </c>
      <c r="AQ101" s="17">
        <v>2.5</v>
      </c>
      <c r="AS101" s="17" t="s">
        <v>19</v>
      </c>
      <c r="AX101" s="17">
        <v>16</v>
      </c>
      <c r="AY101" s="17" t="s">
        <v>17</v>
      </c>
      <c r="AZ101" s="17">
        <v>16</v>
      </c>
      <c r="BA101" s="17" t="s">
        <v>959</v>
      </c>
      <c r="BE101" s="17">
        <v>23</v>
      </c>
      <c r="BF101" s="17">
        <v>2.5</v>
      </c>
      <c r="BH101" s="17" t="s">
        <v>19</v>
      </c>
      <c r="BM101" s="18" t="s">
        <v>20</v>
      </c>
      <c r="BT101" s="19" t="s">
        <v>20</v>
      </c>
      <c r="BV101" s="19" t="s">
        <v>20</v>
      </c>
    </row>
    <row r="102" spans="1:76" x14ac:dyDescent="0.25">
      <c r="A102" s="14" t="s">
        <v>2179</v>
      </c>
      <c r="B102" s="60">
        <f>VLOOKUP(A102,Pop!A232:B1176,2,FALSE)</f>
        <v>835</v>
      </c>
      <c r="C102" s="15" t="s">
        <v>17</v>
      </c>
      <c r="D102" s="16">
        <v>375</v>
      </c>
      <c r="E102" s="16" t="s">
        <v>17</v>
      </c>
      <c r="F102" s="16">
        <v>57.5</v>
      </c>
      <c r="G102" s="38">
        <f>VLOOKUP(A102,'2016 Results'!C235:I546,6,FALSE)</f>
        <v>57.5</v>
      </c>
      <c r="H102" s="38">
        <f t="shared" si="4"/>
        <v>0</v>
      </c>
      <c r="I102" s="93">
        <f t="shared" si="3"/>
        <v>0</v>
      </c>
      <c r="J102" s="16" t="s">
        <v>21</v>
      </c>
      <c r="L102" s="16">
        <v>2000</v>
      </c>
      <c r="M102" s="16">
        <v>8.6</v>
      </c>
      <c r="N102" s="16">
        <v>83.3</v>
      </c>
      <c r="O102" s="16">
        <v>126.3</v>
      </c>
      <c r="Q102" s="16">
        <v>28</v>
      </c>
      <c r="R102" s="16" t="s">
        <v>17</v>
      </c>
      <c r="S102" s="16">
        <v>57.5</v>
      </c>
      <c r="T102" s="16" t="s">
        <v>21</v>
      </c>
      <c r="V102" s="16">
        <v>2000</v>
      </c>
      <c r="W102" s="16">
        <v>8.6</v>
      </c>
      <c r="X102" s="16">
        <v>255.3</v>
      </c>
      <c r="Y102" s="16">
        <v>900.3</v>
      </c>
      <c r="AA102" s="16" t="s">
        <v>59</v>
      </c>
      <c r="AC102" s="16" t="s">
        <v>969</v>
      </c>
      <c r="AG102" s="17">
        <v>319</v>
      </c>
      <c r="AH102" s="17">
        <v>28</v>
      </c>
      <c r="AI102" s="17">
        <v>28.75</v>
      </c>
      <c r="AJ102" s="17" t="s">
        <v>17</v>
      </c>
      <c r="AK102" s="17">
        <v>28.75</v>
      </c>
      <c r="AL102" s="17">
        <v>2000</v>
      </c>
      <c r="AM102" s="17" t="s">
        <v>21</v>
      </c>
      <c r="AO102" s="17">
        <v>6</v>
      </c>
      <c r="AS102" s="17" t="s">
        <v>42</v>
      </c>
      <c r="AW102" s="17" t="s">
        <v>970</v>
      </c>
      <c r="AX102" s="17">
        <v>28.75</v>
      </c>
      <c r="AY102" s="17" t="s">
        <v>17</v>
      </c>
      <c r="AZ102" s="17">
        <v>28.75</v>
      </c>
      <c r="BA102" s="17">
        <v>2000</v>
      </c>
      <c r="BB102" s="17" t="s">
        <v>21</v>
      </c>
      <c r="BD102" s="17">
        <v>6</v>
      </c>
      <c r="BF102" s="17">
        <v>6</v>
      </c>
      <c r="BH102" s="17" t="s">
        <v>19</v>
      </c>
      <c r="BM102" s="18" t="s">
        <v>20</v>
      </c>
      <c r="BT102" s="19" t="s">
        <v>20</v>
      </c>
      <c r="BV102" s="19" t="s">
        <v>17</v>
      </c>
      <c r="BW102" s="54">
        <v>2.99</v>
      </c>
    </row>
    <row r="103" spans="1:76" x14ac:dyDescent="0.25">
      <c r="A103" s="14" t="s">
        <v>24</v>
      </c>
      <c r="B103" s="60">
        <f>VLOOKUP(A103,Pop!A233:B1177,2,FALSE)</f>
        <v>785</v>
      </c>
      <c r="C103" s="15" t="s">
        <v>17</v>
      </c>
      <c r="D103" s="16">
        <v>343</v>
      </c>
      <c r="E103" s="16" t="s">
        <v>17</v>
      </c>
      <c r="F103" s="16">
        <v>11.05</v>
      </c>
      <c r="G103" s="38">
        <f>VLOOKUP(A103,'2016 Results'!C236:I547,6,FALSE)</f>
        <v>10.75</v>
      </c>
      <c r="H103" s="38">
        <f t="shared" si="4"/>
        <v>0.30000000000000071</v>
      </c>
      <c r="I103" s="93">
        <f t="shared" si="3"/>
        <v>2.7906976744186112E-2</v>
      </c>
      <c r="J103" s="16" t="s">
        <v>21</v>
      </c>
      <c r="L103" s="16">
        <v>0</v>
      </c>
      <c r="M103" s="16" t="s">
        <v>27</v>
      </c>
      <c r="N103" s="16">
        <v>10.25</v>
      </c>
      <c r="O103" s="16">
        <v>20.5</v>
      </c>
      <c r="Q103" s="16">
        <v>69</v>
      </c>
      <c r="R103" s="16" t="s">
        <v>17</v>
      </c>
      <c r="S103" s="16">
        <v>11.05</v>
      </c>
      <c r="T103" s="16" t="s">
        <v>21</v>
      </c>
      <c r="V103" s="16">
        <v>0</v>
      </c>
      <c r="W103" s="16" t="s">
        <v>27</v>
      </c>
      <c r="X103" s="16">
        <v>62.3</v>
      </c>
      <c r="Y103" s="16">
        <v>421.05</v>
      </c>
      <c r="AA103" s="16" t="s">
        <v>19</v>
      </c>
      <c r="AG103" s="17">
        <v>336</v>
      </c>
      <c r="AH103" s="17">
        <v>66</v>
      </c>
      <c r="AI103" s="17">
        <v>16.489999999999998</v>
      </c>
      <c r="AJ103" s="17" t="s">
        <v>17</v>
      </c>
      <c r="AK103" s="17">
        <v>11.05</v>
      </c>
      <c r="AL103" s="17">
        <v>0</v>
      </c>
      <c r="AM103" s="17" t="s">
        <v>21</v>
      </c>
      <c r="AO103" s="17" t="s">
        <v>27</v>
      </c>
      <c r="AP103" s="28">
        <v>1</v>
      </c>
      <c r="AQ103" s="17">
        <v>2.0499999999999998</v>
      </c>
      <c r="AS103" s="17" t="s">
        <v>19</v>
      </c>
      <c r="AX103" s="17">
        <v>21.4</v>
      </c>
      <c r="AY103" s="17" t="s">
        <v>17</v>
      </c>
      <c r="AZ103" s="17">
        <v>11.05</v>
      </c>
      <c r="BA103" s="17">
        <v>0</v>
      </c>
      <c r="BB103" s="17" t="s">
        <v>21</v>
      </c>
      <c r="BD103" s="17" t="s">
        <v>27</v>
      </c>
      <c r="BE103" s="28">
        <v>1</v>
      </c>
      <c r="BF103" s="17">
        <v>2.0499999999999998</v>
      </c>
      <c r="BH103" s="17" t="s">
        <v>19</v>
      </c>
      <c r="BM103" s="18" t="s">
        <v>20</v>
      </c>
      <c r="BT103" s="19" t="s">
        <v>17</v>
      </c>
      <c r="BU103" s="19">
        <v>11.05</v>
      </c>
      <c r="BV103" s="19" t="s">
        <v>20</v>
      </c>
    </row>
    <row r="104" spans="1:76" s="20" customFormat="1" x14ac:dyDescent="0.25">
      <c r="A104" s="96" t="s">
        <v>429</v>
      </c>
      <c r="B104" s="97">
        <f>VLOOKUP(A104,Pop!A235:B1179,2,FALSE)</f>
        <v>422</v>
      </c>
      <c r="C104" s="20" t="s">
        <v>17</v>
      </c>
      <c r="D104" s="20">
        <v>219</v>
      </c>
      <c r="E104" s="20" t="s">
        <v>17</v>
      </c>
      <c r="F104" s="100">
        <v>8</v>
      </c>
      <c r="G104" s="42">
        <f>VLOOKUP(A104,'2016 Results'!C238:I549,6,FALSE)</f>
        <v>6</v>
      </c>
      <c r="H104" s="38">
        <f t="shared" si="4"/>
        <v>2</v>
      </c>
      <c r="I104" s="98">
        <f t="shared" si="3"/>
        <v>0.33333333333333331</v>
      </c>
      <c r="J104" s="20" t="s">
        <v>21</v>
      </c>
      <c r="L104" s="20">
        <v>1000</v>
      </c>
      <c r="M104" s="20" t="s">
        <v>432</v>
      </c>
      <c r="N104" s="100">
        <v>32</v>
      </c>
      <c r="O104" s="100">
        <v>62</v>
      </c>
      <c r="Q104" s="20">
        <v>26</v>
      </c>
      <c r="R104" s="20" t="s">
        <v>17</v>
      </c>
      <c r="S104" s="100">
        <v>8</v>
      </c>
      <c r="T104" s="20" t="s">
        <v>21</v>
      </c>
      <c r="V104" s="20">
        <v>1000</v>
      </c>
      <c r="W104" s="100">
        <v>8</v>
      </c>
      <c r="X104" s="20">
        <v>152</v>
      </c>
      <c r="Y104" s="20" t="s">
        <v>75</v>
      </c>
      <c r="Z104" s="20" t="s">
        <v>433</v>
      </c>
      <c r="AA104" s="20" t="s">
        <v>19</v>
      </c>
      <c r="AB104" s="20" t="s">
        <v>434</v>
      </c>
      <c r="AG104" s="20">
        <v>207</v>
      </c>
      <c r="AH104" s="20">
        <v>25</v>
      </c>
      <c r="AI104" s="20">
        <v>16.5</v>
      </c>
      <c r="AJ104" s="20" t="s">
        <v>17</v>
      </c>
      <c r="AK104" s="100">
        <v>9</v>
      </c>
      <c r="AL104" s="20" t="s">
        <v>435</v>
      </c>
      <c r="AM104" s="20" t="s">
        <v>21</v>
      </c>
      <c r="AO104" s="100">
        <v>3</v>
      </c>
      <c r="AQ104" s="20" t="s">
        <v>436</v>
      </c>
      <c r="AS104" s="20" t="s">
        <v>19</v>
      </c>
      <c r="AT104" s="20" t="s">
        <v>437</v>
      </c>
      <c r="AX104" s="20">
        <v>12</v>
      </c>
      <c r="AY104" s="20" t="s">
        <v>17</v>
      </c>
      <c r="AZ104" s="100">
        <v>9</v>
      </c>
      <c r="BA104" s="20" t="s">
        <v>435</v>
      </c>
      <c r="BB104" s="20" t="s">
        <v>21</v>
      </c>
      <c r="BD104" s="100">
        <v>9</v>
      </c>
      <c r="BF104" s="20" t="s">
        <v>438</v>
      </c>
      <c r="BH104" s="20" t="s">
        <v>19</v>
      </c>
      <c r="BM104" s="20" t="s">
        <v>17</v>
      </c>
      <c r="BN104" s="20">
        <v>219</v>
      </c>
      <c r="BO104" s="20">
        <v>25</v>
      </c>
      <c r="BP104" s="20" t="s">
        <v>21</v>
      </c>
      <c r="BS104" s="20" t="s">
        <v>439</v>
      </c>
      <c r="BT104" s="20" t="s">
        <v>17</v>
      </c>
      <c r="BU104" s="20" t="s">
        <v>440</v>
      </c>
      <c r="BV104" s="20" t="s">
        <v>17</v>
      </c>
      <c r="BW104" s="29" t="s">
        <v>441</v>
      </c>
      <c r="BX104" s="57" t="s">
        <v>442</v>
      </c>
    </row>
    <row r="105" spans="1:76" x14ac:dyDescent="0.25">
      <c r="A105" s="14" t="s">
        <v>629</v>
      </c>
      <c r="B105" s="60">
        <f>VLOOKUP(A105,Pop!A239:B1183,2,FALSE)</f>
        <v>3354</v>
      </c>
      <c r="C105" s="15" t="s">
        <v>17</v>
      </c>
      <c r="D105" s="16">
        <v>1600</v>
      </c>
      <c r="E105" s="16" t="s">
        <v>17</v>
      </c>
      <c r="F105" s="16">
        <v>16.2</v>
      </c>
      <c r="G105" s="38">
        <f>VLOOKUP(A105,'2016 Results'!C242:I553,6,FALSE)</f>
        <v>15</v>
      </c>
      <c r="H105" s="38">
        <f t="shared" si="4"/>
        <v>1.1999999999999993</v>
      </c>
      <c r="I105" s="93">
        <f t="shared" si="3"/>
        <v>7.9999999999999946E-2</v>
      </c>
      <c r="J105" s="16" t="s">
        <v>21</v>
      </c>
      <c r="L105" s="24">
        <v>1000</v>
      </c>
      <c r="M105" s="16">
        <v>2.4500000000000002</v>
      </c>
      <c r="N105" s="16">
        <v>26</v>
      </c>
      <c r="O105" s="16">
        <v>38.25</v>
      </c>
      <c r="Q105" s="16">
        <v>350</v>
      </c>
      <c r="R105" s="16" t="s">
        <v>17</v>
      </c>
      <c r="S105" s="16">
        <v>16.2</v>
      </c>
      <c r="T105" s="16" t="s">
        <v>21</v>
      </c>
      <c r="V105" s="24">
        <v>1000</v>
      </c>
      <c r="W105" s="16">
        <v>2.4500000000000002</v>
      </c>
      <c r="X105" s="16">
        <v>75</v>
      </c>
      <c r="Y105" s="16">
        <v>503.75</v>
      </c>
      <c r="AA105" s="16" t="s">
        <v>19</v>
      </c>
      <c r="AG105" s="17">
        <v>1600</v>
      </c>
      <c r="AH105" s="17">
        <v>350</v>
      </c>
      <c r="AI105" s="17">
        <v>27</v>
      </c>
      <c r="AJ105" s="17" t="s">
        <v>17</v>
      </c>
      <c r="AK105" s="17">
        <v>27</v>
      </c>
      <c r="AL105" s="17" t="s">
        <v>632</v>
      </c>
      <c r="AM105" s="17" t="s">
        <v>21</v>
      </c>
      <c r="AO105" s="17" t="s">
        <v>633</v>
      </c>
      <c r="AP105" s="17">
        <v>27</v>
      </c>
      <c r="AQ105" s="17">
        <v>27</v>
      </c>
      <c r="AS105" s="17" t="s">
        <v>19</v>
      </c>
      <c r="AX105" s="17">
        <v>27</v>
      </c>
      <c r="AY105" s="17" t="s">
        <v>17</v>
      </c>
      <c r="AZ105" s="17">
        <v>27</v>
      </c>
      <c r="BA105" s="25">
        <v>1000</v>
      </c>
      <c r="BB105" s="17" t="s">
        <v>21</v>
      </c>
      <c r="BD105" s="17">
        <v>0.75</v>
      </c>
      <c r="BF105" s="17">
        <v>0.72</v>
      </c>
      <c r="BH105" s="17" t="s">
        <v>19</v>
      </c>
      <c r="BM105" s="18" t="s">
        <v>47</v>
      </c>
      <c r="BT105" s="19" t="s">
        <v>17</v>
      </c>
      <c r="BU105" s="19">
        <v>15</v>
      </c>
      <c r="BV105" s="19" t="s">
        <v>20</v>
      </c>
    </row>
    <row r="106" spans="1:76" x14ac:dyDescent="0.25">
      <c r="A106" s="14" t="s">
        <v>1349</v>
      </c>
      <c r="B106" s="60">
        <f>VLOOKUP(A106,Pop!A243:B1187,2,FALSE)</f>
        <v>737</v>
      </c>
      <c r="C106" s="15" t="s">
        <v>17</v>
      </c>
      <c r="D106" s="16">
        <v>316</v>
      </c>
      <c r="E106" s="16" t="s">
        <v>17</v>
      </c>
      <c r="F106" s="16">
        <v>16.88</v>
      </c>
      <c r="G106" s="38">
        <f>VLOOKUP(A106,'2016 Results'!C246:I557,6,FALSE)</f>
        <v>15.91</v>
      </c>
      <c r="H106" s="38">
        <f t="shared" si="4"/>
        <v>0.96999999999999886</v>
      </c>
      <c r="I106" s="93">
        <f t="shared" si="3"/>
        <v>6.0967944688874849E-2</v>
      </c>
      <c r="J106" s="16" t="s">
        <v>21</v>
      </c>
      <c r="L106" s="16">
        <v>0</v>
      </c>
      <c r="M106" s="16">
        <v>4.79</v>
      </c>
      <c r="N106" s="16">
        <v>40.83</v>
      </c>
      <c r="O106" s="16">
        <v>64.78</v>
      </c>
      <c r="Q106" s="16">
        <v>37</v>
      </c>
      <c r="R106" s="16" t="s">
        <v>17</v>
      </c>
      <c r="S106" s="16">
        <v>16.88</v>
      </c>
      <c r="T106" s="16" t="s">
        <v>21</v>
      </c>
      <c r="V106" s="16">
        <v>0</v>
      </c>
      <c r="W106" s="16">
        <v>4.79</v>
      </c>
      <c r="X106" s="16">
        <v>136.63</v>
      </c>
      <c r="Y106" s="16">
        <v>974.88</v>
      </c>
      <c r="AA106" s="16" t="s">
        <v>42</v>
      </c>
      <c r="AE106" s="16" t="s">
        <v>1352</v>
      </c>
      <c r="AG106" s="17">
        <v>316</v>
      </c>
      <c r="AH106" s="17">
        <v>37</v>
      </c>
      <c r="AI106" s="17">
        <v>54.85</v>
      </c>
      <c r="AJ106" s="17" t="s">
        <v>17</v>
      </c>
      <c r="AK106" s="17">
        <v>33.76</v>
      </c>
      <c r="AL106" s="17">
        <v>0</v>
      </c>
      <c r="AM106" s="17" t="s">
        <v>21</v>
      </c>
      <c r="AO106" s="17">
        <v>7.03</v>
      </c>
      <c r="AQ106" s="17">
        <v>7.03</v>
      </c>
      <c r="AS106" s="17" t="s">
        <v>19</v>
      </c>
      <c r="AX106" s="17">
        <v>54.85</v>
      </c>
      <c r="AY106" s="17" t="s">
        <v>17</v>
      </c>
      <c r="AZ106" s="17">
        <v>33.76</v>
      </c>
      <c r="BA106" s="17">
        <v>0</v>
      </c>
      <c r="BB106" s="17" t="s">
        <v>21</v>
      </c>
      <c r="BD106" s="17">
        <v>7.03</v>
      </c>
      <c r="BF106" s="17">
        <v>7.03</v>
      </c>
      <c r="BH106" s="17" t="s">
        <v>19</v>
      </c>
      <c r="BM106" s="18" t="s">
        <v>20</v>
      </c>
      <c r="BT106" s="19" t="s">
        <v>20</v>
      </c>
      <c r="BV106" s="19" t="s">
        <v>20</v>
      </c>
    </row>
    <row r="107" spans="1:76" s="20" customFormat="1" x14ac:dyDescent="0.25">
      <c r="A107" s="96" t="s">
        <v>1221</v>
      </c>
      <c r="B107" s="97">
        <f>VLOOKUP(A107,Pop!A245:B1189,2,FALSE)</f>
        <v>363</v>
      </c>
      <c r="C107" s="20" t="s">
        <v>17</v>
      </c>
      <c r="D107" s="20">
        <v>154</v>
      </c>
      <c r="E107" s="20" t="s">
        <v>17</v>
      </c>
      <c r="F107" s="20">
        <v>41</v>
      </c>
      <c r="G107" s="42">
        <f>VLOOKUP(A107,'2016 Results'!C248:I559,6,FALSE)</f>
        <v>31</v>
      </c>
      <c r="H107" s="38">
        <f t="shared" si="4"/>
        <v>10</v>
      </c>
      <c r="I107" s="98">
        <f t="shared" si="3"/>
        <v>0.32258064516129031</v>
      </c>
      <c r="J107" s="20" t="s">
        <v>21</v>
      </c>
      <c r="L107" s="20">
        <v>0</v>
      </c>
      <c r="M107" s="20">
        <v>4.5</v>
      </c>
      <c r="N107" s="20">
        <v>63.5</v>
      </c>
      <c r="O107" s="20">
        <v>86</v>
      </c>
      <c r="P107" s="20" t="s">
        <v>466</v>
      </c>
      <c r="Q107" s="20">
        <v>16</v>
      </c>
      <c r="R107" s="20" t="s">
        <v>17</v>
      </c>
      <c r="S107" s="20">
        <v>41</v>
      </c>
      <c r="T107" s="20" t="s">
        <v>21</v>
      </c>
      <c r="V107" s="20">
        <v>0</v>
      </c>
      <c r="W107" s="20">
        <v>4.5</v>
      </c>
      <c r="X107" s="20">
        <v>153.5</v>
      </c>
      <c r="Y107" s="20">
        <v>941</v>
      </c>
      <c r="AA107" s="20" t="s">
        <v>22</v>
      </c>
      <c r="AC107" s="20" t="s">
        <v>1225</v>
      </c>
      <c r="AG107" s="20">
        <v>147</v>
      </c>
      <c r="AH107" s="20">
        <v>10</v>
      </c>
      <c r="AI107" s="20">
        <v>12.7</v>
      </c>
      <c r="AJ107" s="20" t="s">
        <v>17</v>
      </c>
      <c r="AK107" s="20">
        <v>7</v>
      </c>
      <c r="AL107" s="20">
        <v>0</v>
      </c>
      <c r="AM107" s="20" t="s">
        <v>21</v>
      </c>
      <c r="AO107" s="20">
        <v>2.85</v>
      </c>
      <c r="AQ107" s="20" t="s">
        <v>1226</v>
      </c>
      <c r="AS107" s="20" t="s">
        <v>22</v>
      </c>
      <c r="AU107" s="20" t="s">
        <v>1227</v>
      </c>
      <c r="AX107" s="20">
        <v>12.7</v>
      </c>
      <c r="AY107" s="20" t="s">
        <v>17</v>
      </c>
      <c r="AZ107" s="20">
        <v>7</v>
      </c>
      <c r="BA107" s="20">
        <v>0</v>
      </c>
      <c r="BB107" s="20" t="s">
        <v>21</v>
      </c>
      <c r="BD107" s="20">
        <v>2.85</v>
      </c>
      <c r="BF107" s="20" t="s">
        <v>1228</v>
      </c>
      <c r="BH107" s="20" t="s">
        <v>22</v>
      </c>
      <c r="BJ107" s="20" t="s">
        <v>1229</v>
      </c>
      <c r="BM107" s="20" t="s">
        <v>20</v>
      </c>
      <c r="BT107" s="20" t="s">
        <v>20</v>
      </c>
      <c r="BV107" s="20" t="s">
        <v>20</v>
      </c>
      <c r="BW107" s="29"/>
      <c r="BX107" s="57"/>
    </row>
    <row r="108" spans="1:76" s="20" customFormat="1" x14ac:dyDescent="0.25">
      <c r="A108" s="96" t="s">
        <v>2227</v>
      </c>
      <c r="B108" s="97">
        <f>VLOOKUP(A108,Pop!A246:B1190,2,FALSE)</f>
        <v>4227</v>
      </c>
      <c r="C108" s="20" t="s">
        <v>17</v>
      </c>
      <c r="D108" s="20">
        <v>1601</v>
      </c>
      <c r="E108" s="20" t="s">
        <v>17</v>
      </c>
      <c r="F108" s="20">
        <v>15</v>
      </c>
      <c r="G108" s="42">
        <v>15</v>
      </c>
      <c r="H108" s="38">
        <f t="shared" si="4"/>
        <v>0</v>
      </c>
      <c r="I108" s="98">
        <f t="shared" si="3"/>
        <v>0</v>
      </c>
      <c r="J108" s="20" t="s">
        <v>21</v>
      </c>
      <c r="L108" s="20">
        <v>0</v>
      </c>
      <c r="M108" s="20">
        <v>4.78</v>
      </c>
      <c r="N108" s="20">
        <v>38.9</v>
      </c>
      <c r="O108" s="20">
        <v>62.8</v>
      </c>
      <c r="Q108" s="20">
        <v>112</v>
      </c>
      <c r="R108" s="20" t="s">
        <v>17</v>
      </c>
      <c r="S108" s="20">
        <v>15</v>
      </c>
      <c r="T108" s="20" t="s">
        <v>21</v>
      </c>
      <c r="V108" s="20">
        <v>0</v>
      </c>
      <c r="W108" s="20">
        <v>4.78</v>
      </c>
      <c r="X108" s="20">
        <v>134.5</v>
      </c>
      <c r="Y108" s="20">
        <v>971</v>
      </c>
      <c r="AA108" s="20" t="s">
        <v>19</v>
      </c>
      <c r="AG108" s="20">
        <v>1588</v>
      </c>
      <c r="AH108" s="20">
        <v>93</v>
      </c>
      <c r="AJ108" s="20" t="s">
        <v>17</v>
      </c>
      <c r="AK108" s="20">
        <v>7.5</v>
      </c>
      <c r="AL108" s="20">
        <v>0</v>
      </c>
      <c r="AM108" s="20" t="s">
        <v>21</v>
      </c>
      <c r="AO108" s="20">
        <v>7.75</v>
      </c>
      <c r="AQ108" s="20">
        <v>15.25</v>
      </c>
      <c r="AS108" s="20" t="s">
        <v>19</v>
      </c>
      <c r="AY108" s="20" t="s">
        <v>17</v>
      </c>
      <c r="AZ108" s="20">
        <v>7.5</v>
      </c>
      <c r="BA108" s="20">
        <v>0</v>
      </c>
      <c r="BB108" s="20" t="s">
        <v>21</v>
      </c>
      <c r="BD108" s="20">
        <v>7.75</v>
      </c>
      <c r="BF108" s="20">
        <v>15.25</v>
      </c>
      <c r="BH108" s="20" t="s">
        <v>19</v>
      </c>
      <c r="BM108" s="20" t="s">
        <v>17</v>
      </c>
      <c r="BN108" s="20">
        <v>1740</v>
      </c>
      <c r="BO108" s="20">
        <v>99</v>
      </c>
      <c r="BP108" s="20" t="s">
        <v>23</v>
      </c>
      <c r="BQ108" s="20" t="s">
        <v>182</v>
      </c>
      <c r="BS108" s="20" t="s">
        <v>183</v>
      </c>
      <c r="BT108" s="20" t="s">
        <v>20</v>
      </c>
      <c r="BV108" s="20" t="s">
        <v>20</v>
      </c>
      <c r="BW108" s="29"/>
      <c r="BX108" s="57"/>
    </row>
    <row r="109" spans="1:76" x14ac:dyDescent="0.25">
      <c r="A109" s="14" t="s">
        <v>97</v>
      </c>
      <c r="B109" s="60">
        <f>VLOOKUP(A109,Pop!A248:B1192,2,FALSE)</f>
        <v>1172</v>
      </c>
      <c r="C109" s="15" t="s">
        <v>17</v>
      </c>
      <c r="D109" s="16">
        <v>475</v>
      </c>
      <c r="E109" s="16" t="s">
        <v>17</v>
      </c>
      <c r="F109" s="16">
        <v>15</v>
      </c>
      <c r="G109" s="38">
        <f>VLOOKUP(A109,'2016 Results'!C251:I562,6,FALSE)</f>
        <v>14</v>
      </c>
      <c r="H109" s="38">
        <f t="shared" si="4"/>
        <v>1</v>
      </c>
      <c r="I109" s="93">
        <f t="shared" si="3"/>
        <v>7.1428571428571425E-2</v>
      </c>
      <c r="J109" s="16" t="s">
        <v>21</v>
      </c>
      <c r="L109" s="16">
        <v>2000</v>
      </c>
      <c r="M109" s="16" t="s">
        <v>100</v>
      </c>
      <c r="N109" s="16">
        <v>21.9</v>
      </c>
      <c r="O109" s="16">
        <v>33.4</v>
      </c>
      <c r="Q109" s="16">
        <v>30</v>
      </c>
      <c r="R109" s="16" t="s">
        <v>17</v>
      </c>
      <c r="S109" s="16">
        <v>15</v>
      </c>
      <c r="T109" s="16" t="s">
        <v>21</v>
      </c>
      <c r="V109" s="16">
        <v>2000</v>
      </c>
      <c r="W109" s="16">
        <v>2.2999999999999998</v>
      </c>
      <c r="X109" s="16">
        <v>67.900000000000006</v>
      </c>
      <c r="Y109" s="16">
        <v>470.4</v>
      </c>
      <c r="AA109" s="16" t="s">
        <v>19</v>
      </c>
      <c r="AG109" s="17">
        <v>480</v>
      </c>
      <c r="AH109" s="17">
        <v>30</v>
      </c>
      <c r="AJ109" s="17" t="s">
        <v>17</v>
      </c>
      <c r="AK109" s="17">
        <v>33</v>
      </c>
      <c r="AL109" s="17">
        <v>2000</v>
      </c>
      <c r="AM109" s="17" t="s">
        <v>21</v>
      </c>
      <c r="AO109" s="17">
        <v>3.75</v>
      </c>
      <c r="AS109" s="17" t="s">
        <v>42</v>
      </c>
      <c r="AW109" s="17" t="s">
        <v>101</v>
      </c>
      <c r="AY109" s="17" t="s">
        <v>17</v>
      </c>
      <c r="AZ109" s="17">
        <v>33</v>
      </c>
      <c r="BA109" s="17">
        <v>2000</v>
      </c>
      <c r="BB109" s="17" t="s">
        <v>21</v>
      </c>
      <c r="BD109" s="17">
        <v>3.75</v>
      </c>
      <c r="BM109" s="18" t="s">
        <v>17</v>
      </c>
      <c r="BN109" s="18">
        <v>2</v>
      </c>
      <c r="BO109" s="18">
        <v>2</v>
      </c>
      <c r="BP109" s="18" t="s">
        <v>38</v>
      </c>
      <c r="BS109" s="18" t="s">
        <v>102</v>
      </c>
      <c r="BT109" s="19" t="s">
        <v>20</v>
      </c>
      <c r="BV109" s="19" t="s">
        <v>20</v>
      </c>
    </row>
    <row r="110" spans="1:76" x14ac:dyDescent="0.25">
      <c r="A110" s="14" t="s">
        <v>810</v>
      </c>
      <c r="B110" s="60">
        <f>VLOOKUP(A110,Pop!A249:B1193,2,FALSE)</f>
        <v>1296</v>
      </c>
      <c r="C110" s="15" t="s">
        <v>17</v>
      </c>
      <c r="D110" s="16">
        <v>500</v>
      </c>
      <c r="E110" s="16" t="s">
        <v>17</v>
      </c>
      <c r="F110" s="16">
        <v>9.25</v>
      </c>
      <c r="G110" s="38">
        <f>VLOOKUP(A110,'2016 Results'!C252:I563,6,FALSE)</f>
        <v>7.25</v>
      </c>
      <c r="H110" s="38">
        <f t="shared" si="4"/>
        <v>2</v>
      </c>
      <c r="I110" s="93">
        <f t="shared" si="3"/>
        <v>0.27586206896551724</v>
      </c>
      <c r="J110" s="16" t="s">
        <v>21</v>
      </c>
      <c r="L110" s="16">
        <v>1000</v>
      </c>
      <c r="N110" s="16">
        <v>24.55</v>
      </c>
      <c r="O110" s="16">
        <v>36.840000000000003</v>
      </c>
      <c r="Q110" s="16">
        <v>50</v>
      </c>
      <c r="R110" s="16" t="s">
        <v>17</v>
      </c>
      <c r="S110" s="16">
        <v>9.25</v>
      </c>
      <c r="T110" s="16" t="s">
        <v>21</v>
      </c>
      <c r="V110" s="16">
        <v>1000</v>
      </c>
      <c r="X110" s="16">
        <v>56.2</v>
      </c>
      <c r="Y110" s="16">
        <v>233.77</v>
      </c>
      <c r="AA110" s="16" t="s">
        <v>19</v>
      </c>
      <c r="AG110" s="17">
        <v>500</v>
      </c>
      <c r="AH110" s="17">
        <v>50</v>
      </c>
      <c r="AI110" s="17">
        <v>20</v>
      </c>
      <c r="AJ110" s="17" t="s">
        <v>17</v>
      </c>
      <c r="AK110" s="17">
        <v>14.25</v>
      </c>
      <c r="AL110" s="17">
        <v>1000</v>
      </c>
      <c r="AM110" s="17" t="s">
        <v>21</v>
      </c>
      <c r="AP110" s="17" t="s">
        <v>813</v>
      </c>
      <c r="AS110" s="17" t="s">
        <v>175</v>
      </c>
      <c r="AW110" s="17" t="s">
        <v>814</v>
      </c>
      <c r="AX110" s="17">
        <v>48</v>
      </c>
      <c r="AY110" s="17" t="s">
        <v>17</v>
      </c>
      <c r="AZ110" s="17">
        <v>16.100000000000001</v>
      </c>
      <c r="BA110" s="17">
        <v>1000</v>
      </c>
      <c r="BB110" s="17" t="s">
        <v>21</v>
      </c>
      <c r="BD110" s="17" t="s">
        <v>815</v>
      </c>
      <c r="BE110" s="17" t="s">
        <v>816</v>
      </c>
      <c r="BH110" s="17" t="s">
        <v>175</v>
      </c>
      <c r="BL110" s="17" t="s">
        <v>814</v>
      </c>
      <c r="BM110" s="18" t="s">
        <v>20</v>
      </c>
      <c r="BT110" s="19" t="s">
        <v>20</v>
      </c>
      <c r="BV110" s="19" t="s">
        <v>20</v>
      </c>
    </row>
    <row r="111" spans="1:76" x14ac:dyDescent="0.25">
      <c r="A111" s="14" t="s">
        <v>2094</v>
      </c>
      <c r="B111" s="60">
        <f>VLOOKUP(A111,Pop!A250:B1194,2,FALSE)</f>
        <v>983</v>
      </c>
      <c r="C111" s="15" t="s">
        <v>17</v>
      </c>
      <c r="D111" s="16">
        <v>400</v>
      </c>
      <c r="E111" s="16" t="s">
        <v>17</v>
      </c>
      <c r="F111" s="27">
        <v>17</v>
      </c>
      <c r="G111" s="38">
        <f>VLOOKUP(A111,'2016 Results'!C253:I564,6,FALSE)</f>
        <v>17</v>
      </c>
      <c r="H111" s="38">
        <f t="shared" si="4"/>
        <v>0</v>
      </c>
      <c r="I111" s="93">
        <f t="shared" si="3"/>
        <v>0</v>
      </c>
      <c r="J111" s="16" t="s">
        <v>21</v>
      </c>
      <c r="L111" s="16">
        <v>2000</v>
      </c>
      <c r="M111" s="16">
        <v>5.38</v>
      </c>
      <c r="N111" s="16">
        <v>33.14</v>
      </c>
      <c r="O111" s="16">
        <v>60.04</v>
      </c>
      <c r="Q111" s="16">
        <v>10</v>
      </c>
      <c r="R111" s="16" t="s">
        <v>17</v>
      </c>
      <c r="S111" s="16">
        <v>17</v>
      </c>
      <c r="T111" s="16" t="s">
        <v>21</v>
      </c>
      <c r="V111" s="16">
        <v>2000</v>
      </c>
      <c r="W111" s="16">
        <v>5.38</v>
      </c>
      <c r="X111" s="16">
        <v>140.74</v>
      </c>
      <c r="Y111" s="16" t="s">
        <v>95</v>
      </c>
      <c r="AF111" s="16" t="s">
        <v>95</v>
      </c>
      <c r="AG111" s="17">
        <v>395</v>
      </c>
      <c r="AH111" s="17">
        <v>10</v>
      </c>
      <c r="AI111" s="17">
        <v>75.3</v>
      </c>
      <c r="AJ111" s="17" t="s">
        <v>20</v>
      </c>
      <c r="AP111" s="17">
        <v>25</v>
      </c>
      <c r="AQ111" s="17">
        <v>5.03</v>
      </c>
      <c r="AS111" s="17" t="s">
        <v>197</v>
      </c>
      <c r="AX111" s="17">
        <v>75.3</v>
      </c>
      <c r="AY111" s="17" t="s">
        <v>17</v>
      </c>
      <c r="AZ111" s="17">
        <v>25</v>
      </c>
      <c r="BA111" s="17" t="s">
        <v>95</v>
      </c>
      <c r="BB111" s="17" t="s">
        <v>21</v>
      </c>
      <c r="BD111" s="17">
        <v>5.03</v>
      </c>
      <c r="BH111" s="17" t="s">
        <v>197</v>
      </c>
      <c r="BM111" s="18" t="s">
        <v>20</v>
      </c>
      <c r="BT111" s="19" t="s">
        <v>20</v>
      </c>
      <c r="BV111" s="19" t="s">
        <v>17</v>
      </c>
      <c r="BW111" s="54">
        <v>7</v>
      </c>
    </row>
    <row r="112" spans="1:76" x14ac:dyDescent="0.25">
      <c r="A112" s="14" t="s">
        <v>2266</v>
      </c>
      <c r="B112" s="60">
        <f>VLOOKUP(A112,Pop!A251:B1195,2,FALSE)</f>
        <v>82684</v>
      </c>
      <c r="C112" s="15" t="s">
        <v>17</v>
      </c>
      <c r="D112" s="24">
        <v>26133</v>
      </c>
      <c r="E112" s="16" t="s">
        <v>17</v>
      </c>
      <c r="F112" s="16">
        <v>13.48</v>
      </c>
      <c r="G112" s="38">
        <f>VLOOKUP(A112,'2016 Results'!C254:I565,6,FALSE)</f>
        <v>11.11</v>
      </c>
      <c r="H112" s="38">
        <f t="shared" si="4"/>
        <v>2.370000000000001</v>
      </c>
      <c r="I112" s="93">
        <f t="shared" si="3"/>
        <v>0.21332133213321341</v>
      </c>
      <c r="J112" s="16" t="s">
        <v>38</v>
      </c>
      <c r="K112" s="16" t="s">
        <v>2064</v>
      </c>
      <c r="L112" s="16">
        <v>2</v>
      </c>
      <c r="M112" s="16">
        <v>4.12</v>
      </c>
      <c r="P112" s="16" t="s">
        <v>2065</v>
      </c>
      <c r="Q112" s="24">
        <v>2614</v>
      </c>
      <c r="R112" s="16" t="s">
        <v>17</v>
      </c>
      <c r="S112" s="16">
        <v>13.48</v>
      </c>
      <c r="T112" s="16" t="s">
        <v>38</v>
      </c>
      <c r="U112" s="16" t="s">
        <v>2064</v>
      </c>
      <c r="V112" s="16">
        <v>2</v>
      </c>
      <c r="W112" s="16">
        <v>4.12</v>
      </c>
      <c r="Y112" s="16" t="s">
        <v>2066</v>
      </c>
      <c r="Z112" s="16" t="s">
        <v>2067</v>
      </c>
      <c r="AA112" s="16" t="s">
        <v>22</v>
      </c>
      <c r="AC112" s="16" t="s">
        <v>1938</v>
      </c>
      <c r="AF112" s="16" t="s">
        <v>2068</v>
      </c>
      <c r="AG112" s="25">
        <v>82000</v>
      </c>
      <c r="AH112" s="25">
        <v>2614</v>
      </c>
      <c r="AI112" s="17">
        <v>35.58</v>
      </c>
      <c r="AJ112" s="17" t="s">
        <v>17</v>
      </c>
      <c r="AK112" s="17">
        <v>10.95</v>
      </c>
      <c r="AL112" s="17">
        <v>2</v>
      </c>
      <c r="AM112" s="17" t="s">
        <v>38</v>
      </c>
      <c r="AN112" s="17" t="s">
        <v>2069</v>
      </c>
      <c r="AO112" s="17">
        <v>4.1050000000000004</v>
      </c>
      <c r="AS112" s="17" t="s">
        <v>22</v>
      </c>
      <c r="AU112" s="17" t="s">
        <v>1938</v>
      </c>
      <c r="AX112" s="17" t="s">
        <v>1938</v>
      </c>
      <c r="AY112" s="17" t="s">
        <v>17</v>
      </c>
      <c r="AZ112" s="17">
        <v>10.95</v>
      </c>
      <c r="BA112" s="17">
        <v>2</v>
      </c>
      <c r="BB112" s="17" t="s">
        <v>38</v>
      </c>
      <c r="BC112" s="17" t="s">
        <v>2069</v>
      </c>
      <c r="BD112" s="17">
        <v>4.1050000000000004</v>
      </c>
      <c r="BH112" s="17" t="s">
        <v>22</v>
      </c>
      <c r="BM112" s="18" t="s">
        <v>17</v>
      </c>
      <c r="BN112" s="18">
        <v>1.2</v>
      </c>
      <c r="BO112" s="18" t="s">
        <v>1938</v>
      </c>
      <c r="BS112" s="18" t="s">
        <v>2070</v>
      </c>
      <c r="BT112" s="19" t="s">
        <v>20</v>
      </c>
      <c r="BV112" s="19" t="s">
        <v>20</v>
      </c>
      <c r="BX112" s="57" t="s">
        <v>2951</v>
      </c>
    </row>
    <row r="113" spans="1:76" x14ac:dyDescent="0.25">
      <c r="A113" s="14" t="s">
        <v>2259</v>
      </c>
      <c r="B113" s="60">
        <f>VLOOKUP(A113,Pop!A252:B1196,2,FALSE)</f>
        <v>973</v>
      </c>
      <c r="C113" s="15" t="s">
        <v>17</v>
      </c>
      <c r="D113" s="16">
        <v>439</v>
      </c>
      <c r="E113" s="16" t="s">
        <v>17</v>
      </c>
      <c r="F113" s="16">
        <v>6.5</v>
      </c>
      <c r="G113" s="38">
        <f>VLOOKUP(A113,'2016 Results'!C255:I566,6,FALSE)</f>
        <v>6.5</v>
      </c>
      <c r="H113" s="38">
        <f t="shared" si="4"/>
        <v>0</v>
      </c>
      <c r="I113" s="93">
        <f t="shared" ref="I113:I137" si="5">((F113-G113)/G113)</f>
        <v>0</v>
      </c>
      <c r="J113" s="16" t="s">
        <v>21</v>
      </c>
      <c r="L113" s="24">
        <v>1000</v>
      </c>
      <c r="M113" s="16" t="s">
        <v>1432</v>
      </c>
      <c r="Q113" s="16">
        <v>54</v>
      </c>
      <c r="R113" s="16" t="s">
        <v>17</v>
      </c>
      <c r="S113" s="16" t="s">
        <v>287</v>
      </c>
      <c r="T113" s="16" t="s">
        <v>21</v>
      </c>
      <c r="V113" s="16" t="s">
        <v>287</v>
      </c>
      <c r="W113" s="16" t="s">
        <v>287</v>
      </c>
      <c r="AG113" s="17">
        <v>439</v>
      </c>
      <c r="AH113" s="17">
        <v>54</v>
      </c>
      <c r="AI113" s="17">
        <v>32</v>
      </c>
      <c r="AJ113" s="17" t="s">
        <v>17</v>
      </c>
      <c r="AK113" s="17">
        <v>23</v>
      </c>
      <c r="AL113" s="17" t="s">
        <v>1836</v>
      </c>
      <c r="AM113" s="17" t="s">
        <v>21</v>
      </c>
      <c r="AO113" s="17" t="s">
        <v>1837</v>
      </c>
      <c r="AX113" s="17" t="s">
        <v>287</v>
      </c>
      <c r="AY113" s="17" t="s">
        <v>17</v>
      </c>
      <c r="AZ113" s="17" t="s">
        <v>287</v>
      </c>
      <c r="BA113" s="17" t="s">
        <v>287</v>
      </c>
      <c r="BB113" s="17" t="s">
        <v>21</v>
      </c>
      <c r="BM113" s="18" t="s">
        <v>20</v>
      </c>
      <c r="BT113" s="19" t="s">
        <v>20</v>
      </c>
      <c r="BV113" s="19" t="s">
        <v>20</v>
      </c>
    </row>
    <row r="114" spans="1:76" x14ac:dyDescent="0.25">
      <c r="A114" s="14" t="s">
        <v>830</v>
      </c>
      <c r="B114" s="60">
        <f>VLOOKUP(A114,Pop!A253:B1197,2,FALSE)</f>
        <v>113</v>
      </c>
      <c r="C114" s="15" t="s">
        <v>17</v>
      </c>
      <c r="D114" s="16">
        <v>55</v>
      </c>
      <c r="E114" s="16" t="s">
        <v>17</v>
      </c>
      <c r="F114" s="16">
        <v>25</v>
      </c>
      <c r="G114" s="38">
        <f>VLOOKUP(A114,'2016 Results'!C256:I567,6,FALSE)</f>
        <v>25</v>
      </c>
      <c r="H114" s="38">
        <f t="shared" si="4"/>
        <v>0</v>
      </c>
      <c r="I114" s="93">
        <f t="shared" si="5"/>
        <v>0</v>
      </c>
      <c r="J114" s="16" t="s">
        <v>21</v>
      </c>
      <c r="L114" s="16">
        <v>2000</v>
      </c>
      <c r="M114" s="16" t="s">
        <v>833</v>
      </c>
      <c r="N114" s="16">
        <v>37</v>
      </c>
      <c r="O114" s="16">
        <v>57</v>
      </c>
      <c r="Q114" s="16">
        <v>8</v>
      </c>
      <c r="R114" s="16" t="s">
        <v>17</v>
      </c>
      <c r="S114" s="16">
        <v>25</v>
      </c>
      <c r="T114" s="16" t="s">
        <v>21</v>
      </c>
      <c r="V114" s="16">
        <v>2000</v>
      </c>
      <c r="W114" s="16" t="s">
        <v>833</v>
      </c>
      <c r="X114" s="16">
        <v>117</v>
      </c>
      <c r="Y114" s="16" t="s">
        <v>95</v>
      </c>
      <c r="AA114" s="16" t="s">
        <v>19</v>
      </c>
      <c r="AG114" s="17" t="s">
        <v>95</v>
      </c>
      <c r="AH114" s="17" t="s">
        <v>95</v>
      </c>
      <c r="AJ114" s="17" t="s">
        <v>20</v>
      </c>
      <c r="AY114" s="17" t="s">
        <v>20</v>
      </c>
      <c r="BM114" s="18" t="s">
        <v>20</v>
      </c>
      <c r="BT114" s="19" t="s">
        <v>20</v>
      </c>
      <c r="BV114" s="19" t="s">
        <v>20</v>
      </c>
    </row>
    <row r="115" spans="1:76" x14ac:dyDescent="0.25">
      <c r="A115" s="14" t="s">
        <v>1394</v>
      </c>
      <c r="B115" s="60">
        <f>VLOOKUP(A115,Pop!A255:B1199,2,FALSE)</f>
        <v>144</v>
      </c>
      <c r="C115" s="15" t="s">
        <v>17</v>
      </c>
      <c r="D115" s="16">
        <v>75</v>
      </c>
      <c r="E115" s="16" t="s">
        <v>17</v>
      </c>
      <c r="F115" s="16">
        <v>20</v>
      </c>
      <c r="G115" s="38">
        <f>VLOOKUP(A115,'2016 Results'!C258:I569,6,FALSE)</f>
        <v>20</v>
      </c>
      <c r="H115" s="38">
        <f t="shared" si="4"/>
        <v>0</v>
      </c>
      <c r="I115" s="93">
        <f t="shared" si="5"/>
        <v>0</v>
      </c>
      <c r="J115" s="16" t="s">
        <v>21</v>
      </c>
      <c r="L115" s="16">
        <v>2499</v>
      </c>
      <c r="M115" s="16" t="s">
        <v>1397</v>
      </c>
      <c r="N115" s="16">
        <v>22</v>
      </c>
      <c r="O115" s="16">
        <v>27</v>
      </c>
      <c r="Q115" s="16">
        <v>8</v>
      </c>
      <c r="R115" s="16" t="s">
        <v>17</v>
      </c>
      <c r="S115" s="16">
        <v>20</v>
      </c>
      <c r="T115" s="16" t="s">
        <v>21</v>
      </c>
      <c r="V115" s="16">
        <v>2499</v>
      </c>
      <c r="W115" s="16" t="s">
        <v>1397</v>
      </c>
      <c r="X115" s="16">
        <v>38</v>
      </c>
      <c r="Y115" s="16">
        <v>164</v>
      </c>
      <c r="AA115" s="16" t="s">
        <v>19</v>
      </c>
      <c r="AG115" s="17">
        <v>75</v>
      </c>
      <c r="AH115" s="17">
        <v>8</v>
      </c>
      <c r="AI115" s="17">
        <v>34</v>
      </c>
      <c r="AJ115" s="17" t="s">
        <v>17</v>
      </c>
      <c r="AK115" s="17">
        <v>34</v>
      </c>
      <c r="AL115" s="17" t="s">
        <v>149</v>
      </c>
      <c r="AM115" s="17" t="s">
        <v>21</v>
      </c>
      <c r="AO115" s="17" t="s">
        <v>242</v>
      </c>
      <c r="AQ115" s="17">
        <v>34</v>
      </c>
      <c r="AS115" s="17" t="s">
        <v>19</v>
      </c>
      <c r="AX115" s="17">
        <v>34</v>
      </c>
      <c r="AY115" s="17" t="s">
        <v>17</v>
      </c>
      <c r="AZ115" s="17">
        <v>34</v>
      </c>
      <c r="BA115" s="17" t="s">
        <v>1398</v>
      </c>
      <c r="BB115" s="17" t="s">
        <v>21</v>
      </c>
      <c r="BD115" s="17" t="s">
        <v>242</v>
      </c>
      <c r="BF115" s="17">
        <v>34</v>
      </c>
      <c r="BH115" s="17" t="s">
        <v>19</v>
      </c>
      <c r="BM115" s="18" t="s">
        <v>20</v>
      </c>
      <c r="BT115" s="19" t="s">
        <v>17</v>
      </c>
      <c r="BU115" s="19">
        <v>17</v>
      </c>
      <c r="BV115" s="19" t="s">
        <v>20</v>
      </c>
    </row>
    <row r="116" spans="1:76" ht="45" x14ac:dyDescent="0.25">
      <c r="A116" s="14" t="s">
        <v>526</v>
      </c>
      <c r="B116" s="60">
        <f>VLOOKUP(A116,Pop!A256:B1200,2,FALSE)</f>
        <v>1074</v>
      </c>
      <c r="C116" s="15" t="s">
        <v>17</v>
      </c>
      <c r="D116" s="16">
        <v>420</v>
      </c>
      <c r="E116" s="16" t="s">
        <v>17</v>
      </c>
      <c r="F116" s="27">
        <v>14.84</v>
      </c>
      <c r="G116" s="38">
        <f>VLOOKUP(A116,'2016 Results'!C259:I570,6,FALSE)</f>
        <v>14.74</v>
      </c>
      <c r="H116" s="38">
        <f t="shared" si="4"/>
        <v>9.9999999999999645E-2</v>
      </c>
      <c r="I116" s="93">
        <f t="shared" si="5"/>
        <v>6.7842605156037752E-3</v>
      </c>
      <c r="J116" s="16" t="s">
        <v>21</v>
      </c>
      <c r="L116" s="16">
        <v>2000</v>
      </c>
      <c r="M116" s="16">
        <v>7.4200000000000004E-3</v>
      </c>
      <c r="N116" s="16">
        <v>37.1</v>
      </c>
      <c r="O116" s="16">
        <v>74.2</v>
      </c>
      <c r="Q116" s="16">
        <v>30</v>
      </c>
      <c r="R116" s="16" t="s">
        <v>17</v>
      </c>
      <c r="S116" s="16">
        <v>14.84</v>
      </c>
      <c r="T116" s="16" t="s">
        <v>21</v>
      </c>
      <c r="V116" s="16">
        <v>2000</v>
      </c>
      <c r="W116" s="16">
        <v>7.4200000000000004E-3</v>
      </c>
      <c r="X116" s="16">
        <v>185.5</v>
      </c>
      <c r="Y116" s="16">
        <v>1484</v>
      </c>
      <c r="AA116" s="16" t="s">
        <v>22</v>
      </c>
      <c r="AC116" s="16" t="s">
        <v>529</v>
      </c>
      <c r="AF116" s="16" t="s">
        <v>95</v>
      </c>
      <c r="AG116" s="17">
        <v>440</v>
      </c>
      <c r="AH116" s="17">
        <v>30</v>
      </c>
      <c r="AI116" s="17">
        <v>19</v>
      </c>
      <c r="AJ116" s="17" t="s">
        <v>17</v>
      </c>
      <c r="AK116" s="17">
        <v>17.5</v>
      </c>
      <c r="AL116" s="17">
        <v>2000</v>
      </c>
      <c r="AM116" s="17" t="s">
        <v>21</v>
      </c>
      <c r="AO116" s="17">
        <v>8.7500000000000008E-3</v>
      </c>
      <c r="AP116" s="17">
        <v>100</v>
      </c>
      <c r="AQ116" s="17">
        <v>8.75</v>
      </c>
      <c r="AS116" s="17" t="s">
        <v>22</v>
      </c>
      <c r="AU116" s="17" t="s">
        <v>530</v>
      </c>
      <c r="AX116" s="17">
        <v>21</v>
      </c>
      <c r="AY116" s="17" t="s">
        <v>17</v>
      </c>
      <c r="AZ116" s="17">
        <v>17.5</v>
      </c>
      <c r="BA116" s="17">
        <v>2000</v>
      </c>
      <c r="BB116" s="17" t="s">
        <v>21</v>
      </c>
      <c r="BD116" s="17">
        <v>8.7500000000000008E-3</v>
      </c>
      <c r="BE116" s="17">
        <v>100</v>
      </c>
      <c r="BF116" s="17">
        <v>8.75</v>
      </c>
      <c r="BH116" s="17" t="s">
        <v>18</v>
      </c>
      <c r="BJ116" s="17" t="s">
        <v>531</v>
      </c>
      <c r="BL116" s="17" t="s">
        <v>532</v>
      </c>
      <c r="BM116" s="18" t="s">
        <v>20</v>
      </c>
      <c r="BT116" s="19" t="s">
        <v>20</v>
      </c>
      <c r="BV116" s="19" t="s">
        <v>17</v>
      </c>
      <c r="BW116" s="54">
        <v>5.25</v>
      </c>
      <c r="BX116" s="57" t="s">
        <v>533</v>
      </c>
    </row>
    <row r="117" spans="1:76" x14ac:dyDescent="0.25">
      <c r="A117" s="14" t="s">
        <v>983</v>
      </c>
      <c r="B117" s="60">
        <f>VLOOKUP(A117,Pop!A260:B1204,2,FALSE)</f>
        <v>689</v>
      </c>
      <c r="C117" s="15" t="s">
        <v>17</v>
      </c>
      <c r="D117" s="16">
        <v>294</v>
      </c>
      <c r="E117" s="16" t="s">
        <v>17</v>
      </c>
      <c r="F117" s="27">
        <v>30</v>
      </c>
      <c r="G117" s="38">
        <v>30</v>
      </c>
      <c r="H117" s="38">
        <f t="shared" si="4"/>
        <v>0</v>
      </c>
      <c r="I117" s="93">
        <f t="shared" si="5"/>
        <v>0</v>
      </c>
      <c r="J117" s="16" t="s">
        <v>21</v>
      </c>
      <c r="L117" s="24">
        <v>2000</v>
      </c>
      <c r="M117" s="16" t="s">
        <v>986</v>
      </c>
      <c r="N117" s="27">
        <v>63</v>
      </c>
      <c r="O117" s="27">
        <v>118</v>
      </c>
      <c r="Q117" s="16" t="s">
        <v>987</v>
      </c>
      <c r="R117" s="16" t="s">
        <v>17</v>
      </c>
      <c r="S117" s="27">
        <v>30</v>
      </c>
      <c r="T117" s="16" t="s">
        <v>21</v>
      </c>
      <c r="V117" s="24">
        <v>2000</v>
      </c>
      <c r="W117" s="27">
        <v>11</v>
      </c>
      <c r="X117" s="27">
        <v>283</v>
      </c>
      <c r="Y117" s="27">
        <v>2208</v>
      </c>
      <c r="AA117" s="16" t="s">
        <v>59</v>
      </c>
      <c r="AC117" s="27">
        <v>1265000</v>
      </c>
      <c r="AG117" s="17">
        <v>278</v>
      </c>
      <c r="AH117" s="17" t="s">
        <v>988</v>
      </c>
      <c r="AI117" s="22">
        <v>34.659999999999997</v>
      </c>
      <c r="AJ117" s="17" t="s">
        <v>17</v>
      </c>
      <c r="AK117" s="22">
        <v>18</v>
      </c>
      <c r="AL117" s="17" t="s">
        <v>989</v>
      </c>
      <c r="AM117" s="17" t="s">
        <v>21</v>
      </c>
      <c r="AP117" s="28">
        <v>0.6</v>
      </c>
      <c r="AQ117" s="28">
        <v>0.6</v>
      </c>
      <c r="AS117" s="17" t="s">
        <v>19</v>
      </c>
      <c r="AX117" s="22">
        <v>34.46</v>
      </c>
      <c r="AY117" s="17" t="s">
        <v>17</v>
      </c>
      <c r="AZ117" s="22">
        <v>18</v>
      </c>
      <c r="BA117" s="25">
        <v>2000</v>
      </c>
      <c r="BB117" s="17" t="s">
        <v>21</v>
      </c>
      <c r="BD117" s="17" t="s">
        <v>990</v>
      </c>
      <c r="BE117" s="28">
        <v>0.6</v>
      </c>
      <c r="BF117" s="28">
        <v>0.6</v>
      </c>
      <c r="BH117" s="17" t="s">
        <v>19</v>
      </c>
      <c r="BM117" s="18" t="s">
        <v>20</v>
      </c>
      <c r="BT117" s="19" t="s">
        <v>20</v>
      </c>
      <c r="BV117" s="19" t="s">
        <v>17</v>
      </c>
      <c r="BW117" s="54" t="s">
        <v>991</v>
      </c>
    </row>
    <row r="118" spans="1:76" x14ac:dyDescent="0.25">
      <c r="A118" s="14" t="s">
        <v>489</v>
      </c>
      <c r="B118" s="60">
        <f>VLOOKUP(A118,Pop!A262:B1206,2,FALSE)</f>
        <v>296</v>
      </c>
      <c r="C118" s="15" t="s">
        <v>17</v>
      </c>
      <c r="D118" s="16">
        <v>130</v>
      </c>
      <c r="E118" s="16" t="s">
        <v>17</v>
      </c>
      <c r="F118" s="16">
        <v>18</v>
      </c>
      <c r="G118" s="38">
        <f>VLOOKUP(A118,'2016 Results'!C265:I576,6,FALSE)</f>
        <v>16</v>
      </c>
      <c r="H118" s="38">
        <f t="shared" si="4"/>
        <v>2</v>
      </c>
      <c r="I118" s="93">
        <f t="shared" si="5"/>
        <v>0.125</v>
      </c>
      <c r="J118" s="16" t="s">
        <v>21</v>
      </c>
      <c r="L118" s="16">
        <v>2000</v>
      </c>
      <c r="M118" s="16" t="s">
        <v>492</v>
      </c>
      <c r="N118" s="16">
        <v>33</v>
      </c>
      <c r="O118" s="16">
        <v>58</v>
      </c>
      <c r="Q118" s="16">
        <v>14</v>
      </c>
      <c r="R118" s="16" t="s">
        <v>17</v>
      </c>
      <c r="S118" s="16">
        <v>18</v>
      </c>
      <c r="T118" s="16" t="s">
        <v>21</v>
      </c>
      <c r="V118" s="16">
        <v>2000</v>
      </c>
      <c r="W118" s="16" t="s">
        <v>492</v>
      </c>
      <c r="X118" s="16">
        <v>133</v>
      </c>
      <c r="Y118" s="16">
        <v>712</v>
      </c>
      <c r="AA118" s="16" t="s">
        <v>19</v>
      </c>
      <c r="AB118" s="16" t="s">
        <v>493</v>
      </c>
      <c r="AF118" s="16" t="s">
        <v>75</v>
      </c>
      <c r="AG118" s="17">
        <v>140</v>
      </c>
      <c r="AH118" s="17">
        <v>9</v>
      </c>
      <c r="AI118" s="17">
        <v>19.39</v>
      </c>
      <c r="AJ118" s="17" t="s">
        <v>17</v>
      </c>
      <c r="AK118" s="17">
        <v>16</v>
      </c>
      <c r="AL118" s="17" t="s">
        <v>494</v>
      </c>
      <c r="AM118" s="17" t="s">
        <v>21</v>
      </c>
      <c r="AO118" s="17" t="s">
        <v>495</v>
      </c>
      <c r="AQ118" s="17" t="s">
        <v>496</v>
      </c>
      <c r="AS118" s="17" t="s">
        <v>80</v>
      </c>
      <c r="AX118" s="17">
        <v>19.39</v>
      </c>
      <c r="AY118" s="17" t="s">
        <v>17</v>
      </c>
      <c r="AZ118" s="17">
        <v>16</v>
      </c>
      <c r="BA118" s="17" t="s">
        <v>494</v>
      </c>
      <c r="BB118" s="17" t="s">
        <v>21</v>
      </c>
      <c r="BD118" s="17" t="s">
        <v>495</v>
      </c>
      <c r="BF118" s="17" t="s">
        <v>497</v>
      </c>
      <c r="BH118" s="17" t="s">
        <v>80</v>
      </c>
      <c r="BM118" s="18" t="s">
        <v>20</v>
      </c>
      <c r="BT118" s="19" t="s">
        <v>20</v>
      </c>
      <c r="BV118" s="19" t="s">
        <v>17</v>
      </c>
      <c r="BX118" s="57" t="s">
        <v>498</v>
      </c>
    </row>
    <row r="119" spans="1:76" x14ac:dyDescent="0.25">
      <c r="A119" s="14" t="s">
        <v>1057</v>
      </c>
      <c r="B119" s="60">
        <f>VLOOKUP(A119,Pop!A265:B1209,2,FALSE)</f>
        <v>821</v>
      </c>
      <c r="C119" s="15" t="s">
        <v>17</v>
      </c>
      <c r="D119" s="16">
        <v>359</v>
      </c>
      <c r="E119" s="16" t="s">
        <v>17</v>
      </c>
      <c r="F119" s="16">
        <v>13</v>
      </c>
      <c r="G119" s="38">
        <f>VLOOKUP(A119,'2016 Results'!C268:I579,6,FALSE)</f>
        <v>13</v>
      </c>
      <c r="H119" s="38">
        <f t="shared" si="4"/>
        <v>0</v>
      </c>
      <c r="I119" s="93">
        <f t="shared" si="5"/>
        <v>0</v>
      </c>
      <c r="J119" s="16" t="s">
        <v>21</v>
      </c>
      <c r="L119" s="16">
        <v>0</v>
      </c>
      <c r="M119" s="16">
        <v>6.91</v>
      </c>
      <c r="N119" s="16">
        <v>47.55</v>
      </c>
      <c r="O119" s="16">
        <v>82.1</v>
      </c>
      <c r="Q119" s="16">
        <v>65</v>
      </c>
      <c r="R119" s="16" t="s">
        <v>17</v>
      </c>
      <c r="S119" s="16">
        <v>13</v>
      </c>
      <c r="T119" s="16" t="s">
        <v>21</v>
      </c>
      <c r="V119" s="16">
        <v>0</v>
      </c>
      <c r="W119" s="16">
        <v>6.91</v>
      </c>
      <c r="X119" s="16">
        <v>185.75</v>
      </c>
      <c r="Y119" s="16">
        <v>1395</v>
      </c>
      <c r="AA119" s="16" t="s">
        <v>175</v>
      </c>
      <c r="AE119" s="16" t="s">
        <v>1060</v>
      </c>
      <c r="AG119" s="17">
        <v>386</v>
      </c>
      <c r="AH119" s="17">
        <v>61</v>
      </c>
      <c r="AJ119" s="17" t="s">
        <v>17</v>
      </c>
      <c r="AK119" s="17">
        <v>17.62</v>
      </c>
      <c r="AL119" s="17">
        <v>0</v>
      </c>
      <c r="AM119" s="17" t="s">
        <v>21</v>
      </c>
      <c r="AO119" s="17">
        <v>3.53</v>
      </c>
      <c r="AQ119" s="17">
        <v>3.53</v>
      </c>
      <c r="AS119" s="17" t="s">
        <v>80</v>
      </c>
      <c r="AV119" s="17">
        <v>800000</v>
      </c>
      <c r="AY119" s="17" t="s">
        <v>17</v>
      </c>
      <c r="AZ119" s="17">
        <v>17.62</v>
      </c>
      <c r="BA119" s="17">
        <v>0</v>
      </c>
      <c r="BB119" s="17" t="s">
        <v>21</v>
      </c>
      <c r="BD119" s="17">
        <v>3.53</v>
      </c>
      <c r="BF119" s="17">
        <v>3.53</v>
      </c>
      <c r="BH119" s="17" t="s">
        <v>80</v>
      </c>
      <c r="BK119" s="17">
        <v>800000</v>
      </c>
      <c r="BM119" s="18" t="s">
        <v>20</v>
      </c>
      <c r="BT119" s="19" t="s">
        <v>20</v>
      </c>
      <c r="BV119" s="19" t="s">
        <v>20</v>
      </c>
    </row>
    <row r="120" spans="1:76" x14ac:dyDescent="0.25">
      <c r="A120" s="14" t="s">
        <v>522</v>
      </c>
      <c r="B120" s="60">
        <f>VLOOKUP(A120,Pop!A266:B1210,2,FALSE)</f>
        <v>2028</v>
      </c>
      <c r="C120" s="15" t="s">
        <v>17</v>
      </c>
      <c r="D120" s="16">
        <v>2028</v>
      </c>
      <c r="E120" s="16" t="s">
        <v>17</v>
      </c>
      <c r="F120" s="16">
        <v>12.41</v>
      </c>
      <c r="G120" s="38">
        <f>VLOOKUP(A120,'2016 Results'!C269:I580,6,FALSE)</f>
        <v>12.05</v>
      </c>
      <c r="H120" s="38">
        <f t="shared" si="4"/>
        <v>0.35999999999999943</v>
      </c>
      <c r="I120" s="93">
        <f t="shared" si="5"/>
        <v>2.9875518672199119E-2</v>
      </c>
      <c r="J120" s="16" t="s">
        <v>21</v>
      </c>
      <c r="L120" s="24">
        <v>1000</v>
      </c>
      <c r="M120" s="16" t="s">
        <v>525</v>
      </c>
      <c r="N120" s="16">
        <v>2385</v>
      </c>
      <c r="O120" s="16">
        <v>3815</v>
      </c>
      <c r="Q120" s="16">
        <v>40</v>
      </c>
      <c r="R120" s="16" t="s">
        <v>17</v>
      </c>
      <c r="S120" s="16">
        <v>12.41</v>
      </c>
      <c r="T120" s="16" t="s">
        <v>21</v>
      </c>
      <c r="V120" s="16">
        <v>1000</v>
      </c>
      <c r="W120" s="16">
        <v>241</v>
      </c>
      <c r="X120" s="16">
        <v>656500</v>
      </c>
      <c r="AA120" s="16" t="s">
        <v>19</v>
      </c>
      <c r="AG120" s="17">
        <v>850</v>
      </c>
      <c r="AH120" s="17">
        <v>150</v>
      </c>
      <c r="AI120" s="17">
        <v>2417</v>
      </c>
      <c r="AJ120" s="17" t="s">
        <v>17</v>
      </c>
      <c r="AK120" s="17">
        <v>2417</v>
      </c>
      <c r="AL120" s="17">
        <v>1000</v>
      </c>
      <c r="AM120" s="17" t="s">
        <v>21</v>
      </c>
      <c r="AO120" s="17">
        <v>492</v>
      </c>
      <c r="AQ120" s="17">
        <v>492</v>
      </c>
      <c r="AS120" s="17" t="s">
        <v>59</v>
      </c>
      <c r="AX120" s="17">
        <v>24170</v>
      </c>
      <c r="AY120" s="17" t="s">
        <v>17</v>
      </c>
      <c r="AZ120" s="17">
        <v>2417</v>
      </c>
      <c r="BA120" s="17">
        <v>1000</v>
      </c>
      <c r="BB120" s="17" t="s">
        <v>21</v>
      </c>
      <c r="BD120" s="17">
        <v>492</v>
      </c>
      <c r="BE120" s="17">
        <v>100</v>
      </c>
      <c r="BF120" s="17">
        <v>492</v>
      </c>
      <c r="BH120" s="17" t="s">
        <v>19</v>
      </c>
      <c r="BM120" s="18" t="s">
        <v>47</v>
      </c>
      <c r="BT120" s="19" t="s">
        <v>17</v>
      </c>
      <c r="BU120" s="19">
        <v>1273</v>
      </c>
      <c r="BV120" s="19" t="s">
        <v>20</v>
      </c>
    </row>
    <row r="121" spans="1:76" x14ac:dyDescent="0.25">
      <c r="A121" s="14" t="s">
        <v>2246</v>
      </c>
      <c r="B121" s="60">
        <f>VLOOKUP(A121,Pop!A268:B1212,2,FALSE)</f>
        <v>165</v>
      </c>
      <c r="C121" s="15" t="s">
        <v>17</v>
      </c>
      <c r="D121" s="16">
        <v>83</v>
      </c>
      <c r="E121" s="16" t="s">
        <v>17</v>
      </c>
      <c r="F121" s="16">
        <v>18</v>
      </c>
      <c r="G121" s="38">
        <f>VLOOKUP(A121,'2016 Results'!C271:I582,6,FALSE)</f>
        <v>15</v>
      </c>
      <c r="H121" s="38">
        <f t="shared" si="4"/>
        <v>3</v>
      </c>
      <c r="I121" s="93">
        <f t="shared" si="5"/>
        <v>0.2</v>
      </c>
      <c r="J121" s="16" t="s">
        <v>21</v>
      </c>
      <c r="L121" s="16">
        <v>1000</v>
      </c>
      <c r="M121" s="16" t="s">
        <v>1454</v>
      </c>
      <c r="N121" s="16">
        <v>32</v>
      </c>
      <c r="O121" s="16">
        <v>49.5</v>
      </c>
      <c r="Q121" s="16">
        <v>9</v>
      </c>
      <c r="R121" s="16" t="s">
        <v>17</v>
      </c>
      <c r="S121" s="16">
        <v>18</v>
      </c>
      <c r="T121" s="16" t="s">
        <v>21</v>
      </c>
      <c r="V121" s="16">
        <v>1000</v>
      </c>
      <c r="W121" s="16" t="s">
        <v>1455</v>
      </c>
      <c r="X121" s="16">
        <v>101.65</v>
      </c>
      <c r="Y121" s="16" t="s">
        <v>647</v>
      </c>
      <c r="AA121" s="16" t="s">
        <v>19</v>
      </c>
      <c r="AG121" s="17">
        <v>82</v>
      </c>
      <c r="AH121" s="17">
        <v>9</v>
      </c>
      <c r="AI121" s="17">
        <v>23.73</v>
      </c>
      <c r="AJ121" s="17" t="s">
        <v>17</v>
      </c>
      <c r="AK121" s="17">
        <v>23.5</v>
      </c>
      <c r="AL121" s="17">
        <v>3400</v>
      </c>
      <c r="AM121" s="17" t="s">
        <v>21</v>
      </c>
      <c r="AO121" s="17" t="s">
        <v>1456</v>
      </c>
      <c r="AQ121" s="17" t="s">
        <v>1457</v>
      </c>
      <c r="AS121" s="17" t="s">
        <v>19</v>
      </c>
      <c r="AX121" s="17">
        <v>23.5</v>
      </c>
      <c r="AY121" s="17" t="s">
        <v>17</v>
      </c>
      <c r="AZ121" s="17">
        <v>23.5</v>
      </c>
      <c r="BA121" s="17">
        <v>3400</v>
      </c>
      <c r="BB121" s="17" t="s">
        <v>21</v>
      </c>
      <c r="BD121" s="17" t="s">
        <v>1458</v>
      </c>
      <c r="BF121" s="17" t="s">
        <v>1459</v>
      </c>
      <c r="BH121" s="17" t="s">
        <v>19</v>
      </c>
      <c r="BM121" s="18" t="s">
        <v>20</v>
      </c>
      <c r="BT121" s="19" t="s">
        <v>20</v>
      </c>
      <c r="BV121" s="19" t="s">
        <v>17</v>
      </c>
      <c r="BW121" s="54">
        <v>13.65</v>
      </c>
      <c r="BX121" s="57" t="s">
        <v>1460</v>
      </c>
    </row>
    <row r="122" spans="1:76" x14ac:dyDescent="0.25">
      <c r="A122" s="14" t="s">
        <v>917</v>
      </c>
      <c r="B122" s="60">
        <f>VLOOKUP(A122,Pop!A272:B1216,2,FALSE)</f>
        <v>422</v>
      </c>
      <c r="C122" s="15" t="s">
        <v>17</v>
      </c>
      <c r="D122" s="16">
        <v>180</v>
      </c>
      <c r="E122" s="16" t="s">
        <v>17</v>
      </c>
      <c r="F122" s="16">
        <v>15.45</v>
      </c>
      <c r="G122" s="38">
        <f>VLOOKUP(A122,'2016 Results'!C275:I586,6,FALSE)</f>
        <v>15</v>
      </c>
      <c r="H122" s="38">
        <f t="shared" si="4"/>
        <v>0.44999999999999929</v>
      </c>
      <c r="I122" s="93">
        <f t="shared" si="5"/>
        <v>2.9999999999999954E-2</v>
      </c>
      <c r="J122" s="16" t="s">
        <v>21</v>
      </c>
      <c r="L122" s="16">
        <v>0</v>
      </c>
      <c r="M122" s="16" t="s">
        <v>920</v>
      </c>
      <c r="N122" s="16">
        <v>34.799999999999997</v>
      </c>
      <c r="O122" s="16">
        <v>54.15</v>
      </c>
      <c r="Q122" s="16">
        <v>30</v>
      </c>
      <c r="R122" s="16" t="s">
        <v>17</v>
      </c>
      <c r="S122" s="16">
        <v>15.45</v>
      </c>
      <c r="T122" s="16" t="s">
        <v>21</v>
      </c>
      <c r="V122" s="16">
        <v>0</v>
      </c>
      <c r="W122" s="16" t="s">
        <v>920</v>
      </c>
      <c r="X122" s="16">
        <v>112.2</v>
      </c>
      <c r="Y122" s="16">
        <v>789.45</v>
      </c>
      <c r="AA122" s="16" t="s">
        <v>19</v>
      </c>
      <c r="AG122" s="17">
        <v>180</v>
      </c>
      <c r="AH122" s="17">
        <v>31</v>
      </c>
      <c r="AI122" s="17">
        <v>30.14</v>
      </c>
      <c r="AJ122" s="17" t="s">
        <v>17</v>
      </c>
      <c r="AK122" s="17">
        <v>30.14</v>
      </c>
      <c r="AL122" s="17">
        <v>0</v>
      </c>
      <c r="AM122" s="17" t="s">
        <v>21</v>
      </c>
      <c r="AO122" s="17" t="s">
        <v>921</v>
      </c>
      <c r="AP122" s="17">
        <v>100</v>
      </c>
      <c r="AQ122" s="17">
        <v>3.42</v>
      </c>
      <c r="AS122" s="17" t="s">
        <v>19</v>
      </c>
      <c r="AX122" s="17">
        <v>47.24</v>
      </c>
      <c r="AY122" s="17" t="s">
        <v>17</v>
      </c>
      <c r="AZ122" s="17">
        <v>30.14</v>
      </c>
      <c r="BA122" s="17">
        <v>0</v>
      </c>
      <c r="BB122" s="17" t="s">
        <v>21</v>
      </c>
      <c r="BD122" s="17">
        <v>3.42</v>
      </c>
      <c r="BE122" s="17">
        <v>100</v>
      </c>
      <c r="BF122" s="17">
        <v>3.42</v>
      </c>
      <c r="BH122" s="17" t="s">
        <v>19</v>
      </c>
      <c r="BM122" s="18" t="s">
        <v>20</v>
      </c>
      <c r="BT122" s="19" t="s">
        <v>17</v>
      </c>
      <c r="BU122" s="19">
        <v>16.39</v>
      </c>
      <c r="BV122" s="19" t="s">
        <v>20</v>
      </c>
    </row>
    <row r="123" spans="1:76" x14ac:dyDescent="0.25">
      <c r="A123" s="14" t="s">
        <v>2157</v>
      </c>
      <c r="B123" s="60">
        <f>VLOOKUP(A123,Pop!A277:B1221,2,FALSE)</f>
        <v>341</v>
      </c>
      <c r="C123" s="15" t="s">
        <v>17</v>
      </c>
      <c r="D123" s="16">
        <v>600</v>
      </c>
      <c r="E123" s="16" t="s">
        <v>17</v>
      </c>
      <c r="F123" s="27">
        <v>21.95</v>
      </c>
      <c r="G123" s="38">
        <f>VLOOKUP(A123,'2016 Results'!C280:I591,6,FALSE)</f>
        <v>21.95</v>
      </c>
      <c r="H123" s="38">
        <f t="shared" si="4"/>
        <v>0</v>
      </c>
      <c r="I123" s="93">
        <f t="shared" si="5"/>
        <v>0</v>
      </c>
      <c r="J123" s="16" t="s">
        <v>21</v>
      </c>
      <c r="L123" s="16">
        <v>0</v>
      </c>
      <c r="M123" s="16" t="s">
        <v>194</v>
      </c>
      <c r="N123" s="16">
        <v>58.7</v>
      </c>
      <c r="O123" s="16">
        <v>95.45</v>
      </c>
      <c r="Q123" s="16">
        <v>62</v>
      </c>
      <c r="R123" s="16" t="s">
        <v>17</v>
      </c>
      <c r="S123" s="16">
        <v>21.95</v>
      </c>
      <c r="T123" s="16" t="s">
        <v>21</v>
      </c>
      <c r="V123" s="16">
        <v>0</v>
      </c>
      <c r="W123" s="16" t="s">
        <v>195</v>
      </c>
      <c r="X123" s="16">
        <v>234.45</v>
      </c>
      <c r="Y123" s="16">
        <v>1852.45</v>
      </c>
      <c r="Z123" s="16" t="s">
        <v>196</v>
      </c>
      <c r="AA123" s="16" t="s">
        <v>197</v>
      </c>
      <c r="AC123" s="34">
        <v>714000</v>
      </c>
      <c r="AD123" s="16" t="s">
        <v>198</v>
      </c>
      <c r="AG123" s="17">
        <v>0</v>
      </c>
      <c r="AH123" s="17">
        <v>0</v>
      </c>
      <c r="AI123" s="17">
        <v>0</v>
      </c>
      <c r="AJ123" s="17" t="s">
        <v>20</v>
      </c>
      <c r="AS123" s="17" t="s">
        <v>42</v>
      </c>
      <c r="AW123" s="17" t="s">
        <v>199</v>
      </c>
      <c r="AX123" s="17">
        <v>0</v>
      </c>
      <c r="AY123" s="17" t="s">
        <v>20</v>
      </c>
      <c r="BG123" s="17" t="s">
        <v>200</v>
      </c>
      <c r="BH123" s="17" t="s">
        <v>42</v>
      </c>
      <c r="BM123" s="18" t="s">
        <v>47</v>
      </c>
      <c r="BT123" s="19" t="s">
        <v>20</v>
      </c>
      <c r="BV123" s="19" t="s">
        <v>17</v>
      </c>
      <c r="BW123" s="54">
        <v>1.25</v>
      </c>
    </row>
    <row r="124" spans="1:76" x14ac:dyDescent="0.25">
      <c r="A124" s="14" t="s">
        <v>1913</v>
      </c>
      <c r="B124" s="60">
        <f>VLOOKUP(A124,Pop!A278:B1222,2,FALSE)</f>
        <v>1629</v>
      </c>
      <c r="C124" s="15" t="s">
        <v>17</v>
      </c>
      <c r="D124" s="16">
        <v>520</v>
      </c>
      <c r="E124" s="16" t="s">
        <v>17</v>
      </c>
      <c r="F124" s="16">
        <v>7.04</v>
      </c>
      <c r="G124" s="38">
        <f>VLOOKUP(A124,'2016 Results'!C281:I592,6,FALSE)</f>
        <v>5.95</v>
      </c>
      <c r="H124" s="38">
        <f t="shared" si="4"/>
        <v>1.0899999999999999</v>
      </c>
      <c r="I124" s="93">
        <f t="shared" si="5"/>
        <v>0.18319327731092433</v>
      </c>
      <c r="J124" s="16" t="s">
        <v>21</v>
      </c>
      <c r="L124" s="24">
        <v>1400</v>
      </c>
      <c r="M124" s="16" t="s">
        <v>1916</v>
      </c>
      <c r="N124" s="16">
        <v>25.15</v>
      </c>
      <c r="O124" s="16">
        <v>50.3</v>
      </c>
      <c r="Q124" s="16">
        <v>34</v>
      </c>
      <c r="R124" s="16" t="s">
        <v>17</v>
      </c>
      <c r="T124" s="16" t="s">
        <v>21</v>
      </c>
      <c r="V124" s="24">
        <v>1400</v>
      </c>
      <c r="W124" s="16">
        <v>5.03</v>
      </c>
      <c r="X124" s="16">
        <v>125.75</v>
      </c>
      <c r="Y124" s="24">
        <v>1006</v>
      </c>
      <c r="AA124" s="16" t="s">
        <v>175</v>
      </c>
      <c r="AE124" s="16" t="s">
        <v>1917</v>
      </c>
      <c r="AG124" s="17">
        <v>518</v>
      </c>
      <c r="AH124" s="17">
        <v>65</v>
      </c>
      <c r="AI124" s="17">
        <v>40.75</v>
      </c>
      <c r="AJ124" s="17" t="s">
        <v>17</v>
      </c>
      <c r="AK124" s="17">
        <v>18.61</v>
      </c>
      <c r="AL124" s="25">
        <v>1400</v>
      </c>
      <c r="AM124" s="17" t="s">
        <v>21</v>
      </c>
      <c r="AO124" s="17">
        <v>6.15</v>
      </c>
      <c r="AS124" s="17" t="s">
        <v>175</v>
      </c>
      <c r="AW124" s="17" t="s">
        <v>1918</v>
      </c>
      <c r="AY124" s="17" t="s">
        <v>17</v>
      </c>
      <c r="AZ124" s="17">
        <v>18.61</v>
      </c>
      <c r="BA124" s="25">
        <v>1400</v>
      </c>
      <c r="BB124" s="17" t="s">
        <v>21</v>
      </c>
      <c r="BD124" s="17">
        <v>6.15</v>
      </c>
      <c r="BH124" s="17" t="s">
        <v>175</v>
      </c>
      <c r="BL124" s="17" t="s">
        <v>1919</v>
      </c>
      <c r="BM124" s="18" t="s">
        <v>20</v>
      </c>
      <c r="BT124" s="19" t="s">
        <v>20</v>
      </c>
      <c r="BV124" s="19" t="s">
        <v>20</v>
      </c>
    </row>
    <row r="125" spans="1:76" x14ac:dyDescent="0.25">
      <c r="A125" s="14" t="s">
        <v>614</v>
      </c>
      <c r="B125" s="60">
        <f>VLOOKUP(A125,Pop!A279:B1223,2,FALSE)</f>
        <v>791</v>
      </c>
      <c r="C125" s="15" t="s">
        <v>17</v>
      </c>
      <c r="D125" s="16">
        <v>304</v>
      </c>
      <c r="E125" s="16" t="s">
        <v>17</v>
      </c>
      <c r="F125" s="16">
        <v>31.64</v>
      </c>
      <c r="G125" s="38">
        <f>VLOOKUP(A125,'2016 Results'!C282:I593,6,FALSE)</f>
        <v>30.14</v>
      </c>
      <c r="H125" s="38">
        <f t="shared" si="4"/>
        <v>1.5</v>
      </c>
      <c r="I125" s="93">
        <f t="shared" si="5"/>
        <v>4.9767750497677503E-2</v>
      </c>
      <c r="J125" s="16" t="s">
        <v>21</v>
      </c>
      <c r="L125" s="16">
        <v>1500</v>
      </c>
      <c r="M125" s="16">
        <v>6.62</v>
      </c>
      <c r="N125" s="16">
        <v>148.34</v>
      </c>
      <c r="O125" s="16">
        <v>236.26</v>
      </c>
      <c r="P125" s="16" t="s">
        <v>617</v>
      </c>
      <c r="Q125" s="16">
        <v>15</v>
      </c>
      <c r="R125" s="16" t="s">
        <v>17</v>
      </c>
      <c r="S125" s="16">
        <v>31.64</v>
      </c>
      <c r="T125" s="16" t="s">
        <v>21</v>
      </c>
      <c r="V125" s="16">
        <v>1500</v>
      </c>
      <c r="W125" s="16">
        <v>6.62</v>
      </c>
      <c r="Z125" s="16" t="s">
        <v>618</v>
      </c>
      <c r="AA125" s="16" t="s">
        <v>59</v>
      </c>
      <c r="AC125" s="16" t="s">
        <v>619</v>
      </c>
      <c r="AG125" s="17">
        <v>304</v>
      </c>
      <c r="AH125" s="17">
        <v>15</v>
      </c>
      <c r="AI125" s="17">
        <v>72.2</v>
      </c>
      <c r="AJ125" s="17" t="s">
        <v>17</v>
      </c>
      <c r="AK125" s="17">
        <v>52.94</v>
      </c>
      <c r="AL125" s="17">
        <v>1500</v>
      </c>
      <c r="AM125" s="17" t="s">
        <v>21</v>
      </c>
      <c r="AO125" s="17">
        <v>10.5</v>
      </c>
      <c r="AS125" s="17" t="s">
        <v>59</v>
      </c>
      <c r="AU125" s="17" t="s">
        <v>620</v>
      </c>
      <c r="AX125" s="17">
        <v>72.2</v>
      </c>
      <c r="AY125" s="17" t="s">
        <v>17</v>
      </c>
      <c r="AZ125" s="17">
        <v>52.94</v>
      </c>
      <c r="BA125" s="17">
        <v>1500</v>
      </c>
      <c r="BB125" s="17" t="s">
        <v>21</v>
      </c>
      <c r="BD125" s="17">
        <v>10.5</v>
      </c>
      <c r="BH125" s="17" t="s">
        <v>59</v>
      </c>
      <c r="BJ125" s="17" t="s">
        <v>621</v>
      </c>
      <c r="BM125" s="18" t="s">
        <v>20</v>
      </c>
      <c r="BT125" s="19" t="s">
        <v>20</v>
      </c>
      <c r="BV125" s="19" t="s">
        <v>20</v>
      </c>
    </row>
    <row r="126" spans="1:76" x14ac:dyDescent="0.25">
      <c r="A126" s="14" t="s">
        <v>938</v>
      </c>
      <c r="B126" s="60">
        <f>VLOOKUP(A126,Pop!A280:B1224,2,FALSE)</f>
        <v>819</v>
      </c>
      <c r="C126" s="15" t="s">
        <v>17</v>
      </c>
      <c r="D126" s="16">
        <v>350</v>
      </c>
      <c r="E126" s="16" t="s">
        <v>17</v>
      </c>
      <c r="F126" s="16">
        <v>11</v>
      </c>
      <c r="G126" s="38">
        <f>VLOOKUP(A126,'2016 Results'!C283:I594,6,FALSE)</f>
        <v>11</v>
      </c>
      <c r="H126" s="38">
        <f t="shared" si="4"/>
        <v>0</v>
      </c>
      <c r="I126" s="93">
        <f t="shared" si="5"/>
        <v>0</v>
      </c>
      <c r="J126" s="16" t="s">
        <v>21</v>
      </c>
      <c r="L126" s="16">
        <v>2000</v>
      </c>
      <c r="M126" s="16">
        <v>4</v>
      </c>
      <c r="N126" s="16">
        <v>23</v>
      </c>
      <c r="O126" s="16">
        <v>41.5</v>
      </c>
      <c r="P126" s="16" t="s">
        <v>941</v>
      </c>
      <c r="Q126" s="16">
        <v>60</v>
      </c>
      <c r="R126" s="16" t="s">
        <v>17</v>
      </c>
      <c r="S126" s="16">
        <v>11</v>
      </c>
      <c r="T126" s="16" t="s">
        <v>21</v>
      </c>
      <c r="V126" s="16">
        <v>2000</v>
      </c>
      <c r="W126" s="16">
        <v>4</v>
      </c>
      <c r="X126" s="16">
        <v>90.25</v>
      </c>
      <c r="Y126" s="16">
        <v>659</v>
      </c>
      <c r="Z126" s="16" t="s">
        <v>287</v>
      </c>
      <c r="AA126" s="16" t="s">
        <v>19</v>
      </c>
      <c r="AG126" s="17">
        <v>342</v>
      </c>
      <c r="AH126" s="17">
        <v>55</v>
      </c>
      <c r="AI126" s="17">
        <v>15</v>
      </c>
      <c r="AJ126" s="17" t="s">
        <v>17</v>
      </c>
      <c r="AK126" s="17">
        <v>11</v>
      </c>
      <c r="AL126" s="17">
        <v>2000</v>
      </c>
      <c r="AM126" s="17" t="s">
        <v>21</v>
      </c>
      <c r="AO126" s="17" t="s">
        <v>141</v>
      </c>
      <c r="AP126" s="17">
        <v>100</v>
      </c>
      <c r="AR126" s="17" t="s">
        <v>141</v>
      </c>
      <c r="AS126" s="17" t="s">
        <v>19</v>
      </c>
      <c r="AX126" s="17">
        <v>80</v>
      </c>
      <c r="AY126" s="17" t="s">
        <v>17</v>
      </c>
      <c r="AZ126" s="17">
        <v>11</v>
      </c>
      <c r="BA126" s="17">
        <v>2000</v>
      </c>
      <c r="BB126" s="17" t="s">
        <v>21</v>
      </c>
      <c r="BG126" s="17" t="s">
        <v>141</v>
      </c>
      <c r="BH126" s="17" t="s">
        <v>19</v>
      </c>
      <c r="BM126" s="18" t="s">
        <v>20</v>
      </c>
      <c r="BT126" s="19" t="s">
        <v>17</v>
      </c>
      <c r="BU126" s="19">
        <v>12.35</v>
      </c>
      <c r="BV126" s="19" t="s">
        <v>20</v>
      </c>
    </row>
    <row r="127" spans="1:76" x14ac:dyDescent="0.25">
      <c r="A127" s="14" t="s">
        <v>418</v>
      </c>
      <c r="B127" s="60">
        <f>VLOOKUP(A127,Pop!A281:B1225,2,FALSE)</f>
        <v>785</v>
      </c>
      <c r="C127" s="15" t="s">
        <v>17</v>
      </c>
      <c r="D127" s="16">
        <v>316</v>
      </c>
      <c r="E127" s="16" t="s">
        <v>17</v>
      </c>
      <c r="F127" s="16">
        <v>13.5</v>
      </c>
      <c r="G127" s="38">
        <f>VLOOKUP(A127,'2016 Results'!C284:I595,6,FALSE)</f>
        <v>13.5</v>
      </c>
      <c r="H127" s="38">
        <f t="shared" si="4"/>
        <v>0</v>
      </c>
      <c r="I127" s="93">
        <f t="shared" si="5"/>
        <v>0</v>
      </c>
      <c r="J127" s="16" t="s">
        <v>21</v>
      </c>
      <c r="L127" s="16">
        <v>1000</v>
      </c>
      <c r="M127" s="16">
        <v>6.4</v>
      </c>
      <c r="N127" s="16">
        <v>30.4</v>
      </c>
      <c r="O127" s="16">
        <v>47.9</v>
      </c>
      <c r="Q127" s="16">
        <v>35</v>
      </c>
      <c r="R127" s="16" t="s">
        <v>17</v>
      </c>
      <c r="S127" s="16">
        <v>13.5</v>
      </c>
      <c r="T127" s="16" t="s">
        <v>21</v>
      </c>
      <c r="V127" s="16">
        <v>1000</v>
      </c>
      <c r="W127" s="16">
        <v>6.4</v>
      </c>
      <c r="X127" s="16">
        <v>100.4</v>
      </c>
      <c r="Y127" s="16">
        <v>712.9</v>
      </c>
      <c r="AA127" s="16" t="s">
        <v>19</v>
      </c>
      <c r="AG127" s="17">
        <v>316</v>
      </c>
      <c r="AH127" s="17">
        <v>57</v>
      </c>
      <c r="AI127" s="17">
        <v>12.1</v>
      </c>
      <c r="AJ127" s="17" t="s">
        <v>17</v>
      </c>
      <c r="AL127" s="17">
        <v>1000</v>
      </c>
      <c r="AM127" s="17" t="s">
        <v>21</v>
      </c>
      <c r="AO127" s="17">
        <v>1</v>
      </c>
      <c r="AP127" s="17">
        <v>100</v>
      </c>
      <c r="AQ127" s="17">
        <v>1</v>
      </c>
      <c r="AS127" s="17" t="s">
        <v>19</v>
      </c>
      <c r="AX127" s="17">
        <v>14</v>
      </c>
      <c r="AY127" s="17" t="s">
        <v>17</v>
      </c>
      <c r="AZ127" s="17">
        <v>10</v>
      </c>
      <c r="BA127" s="17">
        <v>1000</v>
      </c>
      <c r="BB127" s="17" t="s">
        <v>21</v>
      </c>
      <c r="BD127" s="17">
        <v>1</v>
      </c>
      <c r="BE127" s="17">
        <v>100</v>
      </c>
      <c r="BF127" s="17">
        <v>1</v>
      </c>
      <c r="BH127" s="17" t="s">
        <v>19</v>
      </c>
      <c r="BM127" s="18" t="s">
        <v>20</v>
      </c>
      <c r="BT127" s="19" t="s">
        <v>20</v>
      </c>
      <c r="BV127" s="19" t="s">
        <v>20</v>
      </c>
    </row>
    <row r="128" spans="1:76" x14ac:dyDescent="0.25">
      <c r="A128" s="14" t="s">
        <v>471</v>
      </c>
      <c r="B128" s="60">
        <f>VLOOKUP(A128,Pop!A282:B1226,2,FALSE)</f>
        <v>2067</v>
      </c>
      <c r="C128" s="15" t="s">
        <v>17</v>
      </c>
      <c r="D128" s="16">
        <v>799</v>
      </c>
      <c r="E128" s="16" t="s">
        <v>17</v>
      </c>
      <c r="F128" s="16">
        <v>8.81</v>
      </c>
      <c r="G128" s="38">
        <f>VLOOKUP(A128,'2016 Results'!C285:I596,6,FALSE)</f>
        <v>8.4700000000000006</v>
      </c>
      <c r="H128" s="38">
        <f t="shared" si="4"/>
        <v>0.33999999999999986</v>
      </c>
      <c r="I128" s="93">
        <f t="shared" si="5"/>
        <v>4.0141676505312848E-2</v>
      </c>
      <c r="J128" s="16" t="s">
        <v>21</v>
      </c>
      <c r="L128" s="16">
        <v>2000</v>
      </c>
      <c r="M128" s="16">
        <v>4.21</v>
      </c>
      <c r="N128" s="16">
        <v>21.44</v>
      </c>
      <c r="O128" s="16">
        <v>42.49</v>
      </c>
      <c r="Q128" s="16">
        <v>125</v>
      </c>
      <c r="R128" s="16" t="s">
        <v>17</v>
      </c>
      <c r="S128" s="16">
        <v>9.44</v>
      </c>
      <c r="T128" s="16" t="s">
        <v>21</v>
      </c>
      <c r="V128" s="16">
        <v>2000</v>
      </c>
      <c r="W128" s="16">
        <v>5.47</v>
      </c>
      <c r="X128" s="16">
        <v>135.25</v>
      </c>
      <c r="Y128" s="16">
        <v>1092.5</v>
      </c>
      <c r="AA128" s="16" t="s">
        <v>19</v>
      </c>
      <c r="AG128" s="17">
        <v>793</v>
      </c>
      <c r="AH128" s="17">
        <v>114</v>
      </c>
      <c r="AI128" s="17">
        <v>35.83</v>
      </c>
      <c r="AJ128" s="17" t="s">
        <v>17</v>
      </c>
      <c r="AK128" s="17">
        <v>19.38</v>
      </c>
      <c r="AL128" s="17">
        <v>2000</v>
      </c>
      <c r="AM128" s="17" t="s">
        <v>21</v>
      </c>
      <c r="AO128" s="17">
        <v>9.26</v>
      </c>
      <c r="AP128" s="17">
        <v>220</v>
      </c>
      <c r="AS128" s="17" t="s">
        <v>59</v>
      </c>
      <c r="AU128" s="17">
        <v>3938000</v>
      </c>
      <c r="AX128" s="17">
        <v>95.9</v>
      </c>
      <c r="AY128" s="17" t="s">
        <v>17</v>
      </c>
      <c r="AZ128" s="17">
        <v>20.77</v>
      </c>
      <c r="BA128" s="17">
        <v>2000</v>
      </c>
      <c r="BB128" s="17" t="s">
        <v>21</v>
      </c>
      <c r="BD128" s="17">
        <v>12.04</v>
      </c>
      <c r="BE128" s="17">
        <v>220</v>
      </c>
      <c r="BH128" s="17" t="s">
        <v>59</v>
      </c>
      <c r="BJ128" s="17">
        <v>3938000</v>
      </c>
      <c r="BM128" s="18" t="s">
        <v>20</v>
      </c>
      <c r="BT128" s="19" t="s">
        <v>17</v>
      </c>
      <c r="BU128" s="19">
        <v>12</v>
      </c>
      <c r="BV128" s="19" t="s">
        <v>17</v>
      </c>
      <c r="BW128" s="54">
        <v>4</v>
      </c>
    </row>
    <row r="129" spans="1:76" x14ac:dyDescent="0.25">
      <c r="A129" s="14" t="s">
        <v>1020</v>
      </c>
      <c r="B129" s="60">
        <f>VLOOKUP(A129,Pop!A284:B1228,2,FALSE)</f>
        <v>9874</v>
      </c>
      <c r="C129" s="15" t="s">
        <v>17</v>
      </c>
      <c r="D129" s="16" t="s">
        <v>1022</v>
      </c>
      <c r="E129" s="16" t="s">
        <v>17</v>
      </c>
      <c r="F129" s="16">
        <v>11.03</v>
      </c>
      <c r="G129" s="38">
        <f>VLOOKUP(A129,'2016 Results'!C287:I598,6,FALSE)</f>
        <v>10</v>
      </c>
      <c r="H129" s="38">
        <f t="shared" si="4"/>
        <v>1.0299999999999994</v>
      </c>
      <c r="I129" s="93">
        <f t="shared" si="5"/>
        <v>0.10299999999999994</v>
      </c>
      <c r="J129" s="16" t="s">
        <v>227</v>
      </c>
      <c r="L129" s="16">
        <v>245</v>
      </c>
      <c r="M129" s="16">
        <v>4.49</v>
      </c>
      <c r="P129" s="16" t="s">
        <v>1023</v>
      </c>
      <c r="Q129" s="16" t="s">
        <v>1024</v>
      </c>
      <c r="R129" s="16" t="s">
        <v>17</v>
      </c>
      <c r="S129" s="16" t="s">
        <v>1025</v>
      </c>
      <c r="T129" s="16" t="s">
        <v>227</v>
      </c>
      <c r="V129" s="16" t="s">
        <v>1026</v>
      </c>
      <c r="W129" s="16">
        <v>4.49</v>
      </c>
      <c r="Z129" s="16" t="s">
        <v>1023</v>
      </c>
      <c r="AA129" s="16" t="s">
        <v>59</v>
      </c>
      <c r="AC129" s="24">
        <v>3398966</v>
      </c>
      <c r="AG129" s="17">
        <v>3454</v>
      </c>
      <c r="AH129" s="17">
        <v>301</v>
      </c>
      <c r="AJ129" s="17" t="s">
        <v>17</v>
      </c>
      <c r="AK129" s="17">
        <v>13.07</v>
      </c>
      <c r="AL129" s="17">
        <v>245</v>
      </c>
      <c r="AM129" s="17" t="s">
        <v>227</v>
      </c>
      <c r="AO129" s="17" t="s">
        <v>1027</v>
      </c>
      <c r="AP129" s="17" t="s">
        <v>1028</v>
      </c>
      <c r="AQ129" s="17" t="s">
        <v>1029</v>
      </c>
      <c r="AS129" s="17" t="s">
        <v>59</v>
      </c>
      <c r="AU129" s="17" t="s">
        <v>1030</v>
      </c>
      <c r="AY129" s="17" t="s">
        <v>17</v>
      </c>
      <c r="AZ129" s="17">
        <v>13.07</v>
      </c>
      <c r="BA129" s="17" t="s">
        <v>1031</v>
      </c>
      <c r="BB129" s="17" t="s">
        <v>227</v>
      </c>
      <c r="BD129" s="17" t="s">
        <v>1027</v>
      </c>
      <c r="BE129" s="17" t="s">
        <v>1032</v>
      </c>
      <c r="BF129" s="17" t="s">
        <v>1029</v>
      </c>
      <c r="BH129" s="17" t="s">
        <v>19</v>
      </c>
      <c r="BM129" s="18" t="s">
        <v>20</v>
      </c>
      <c r="BT129" s="19" t="s">
        <v>17</v>
      </c>
      <c r="BV129" s="19" t="s">
        <v>20</v>
      </c>
    </row>
    <row r="130" spans="1:76" x14ac:dyDescent="0.25">
      <c r="A130" s="14" t="s">
        <v>2251</v>
      </c>
      <c r="B130" s="60">
        <f>VLOOKUP(A130,Pop!A285:B1229,2,FALSE)</f>
        <v>966</v>
      </c>
      <c r="C130" s="15" t="s">
        <v>17</v>
      </c>
      <c r="D130" s="16">
        <v>371</v>
      </c>
      <c r="E130" s="16" t="s">
        <v>17</v>
      </c>
      <c r="F130" s="16">
        <v>12</v>
      </c>
      <c r="G130" s="38">
        <f>VLOOKUP(A130,'2016 Results'!C288:I599,6,FALSE)</f>
        <v>12</v>
      </c>
      <c r="H130" s="38">
        <f t="shared" si="4"/>
        <v>0</v>
      </c>
      <c r="I130" s="93">
        <f t="shared" si="5"/>
        <v>0</v>
      </c>
      <c r="J130" s="16" t="s">
        <v>21</v>
      </c>
      <c r="L130" s="16">
        <v>0</v>
      </c>
      <c r="M130" s="16" t="s">
        <v>1532</v>
      </c>
      <c r="N130" s="16">
        <v>46.5</v>
      </c>
      <c r="O130" s="16">
        <v>81</v>
      </c>
      <c r="P130" s="16" t="s">
        <v>1533</v>
      </c>
      <c r="Q130" s="16">
        <v>72</v>
      </c>
      <c r="R130" s="16" t="s">
        <v>17</v>
      </c>
      <c r="S130" s="16">
        <v>12</v>
      </c>
      <c r="T130" s="16" t="s">
        <v>38</v>
      </c>
      <c r="U130" s="16" t="s">
        <v>1534</v>
      </c>
      <c r="V130" s="16">
        <v>0</v>
      </c>
      <c r="W130" s="16" t="s">
        <v>1535</v>
      </c>
      <c r="X130" s="16">
        <v>172.5</v>
      </c>
      <c r="Y130" s="16">
        <v>1392</v>
      </c>
      <c r="Z130" s="16" t="s">
        <v>1533</v>
      </c>
      <c r="AA130" s="16" t="s">
        <v>19</v>
      </c>
      <c r="AF130" s="16" t="s">
        <v>95</v>
      </c>
      <c r="AG130" s="17">
        <v>366</v>
      </c>
      <c r="AH130" s="17">
        <v>61</v>
      </c>
      <c r="AI130" s="17">
        <v>23.7</v>
      </c>
      <c r="AJ130" s="17" t="s">
        <v>17</v>
      </c>
      <c r="AK130" s="17">
        <v>10.7</v>
      </c>
      <c r="AL130" s="17">
        <v>0</v>
      </c>
      <c r="AM130" s="17" t="s">
        <v>21</v>
      </c>
      <c r="AO130" s="17" t="s">
        <v>1536</v>
      </c>
      <c r="AQ130" s="17" t="s">
        <v>1537</v>
      </c>
      <c r="AS130" s="17" t="s">
        <v>59</v>
      </c>
      <c r="AU130" s="17" t="s">
        <v>1538</v>
      </c>
      <c r="AY130" s="17" t="s">
        <v>17</v>
      </c>
      <c r="AZ130" s="17">
        <v>10.7</v>
      </c>
      <c r="BA130" s="17">
        <v>0</v>
      </c>
      <c r="BB130" s="17" t="s">
        <v>21</v>
      </c>
      <c r="BD130" s="17" t="s">
        <v>1539</v>
      </c>
      <c r="BF130" s="17" t="s">
        <v>1540</v>
      </c>
      <c r="BG130" s="17" t="s">
        <v>1541</v>
      </c>
      <c r="BH130" s="17" t="s">
        <v>59</v>
      </c>
      <c r="BJ130" s="17" t="s">
        <v>1538</v>
      </c>
      <c r="BM130" s="18" t="s">
        <v>20</v>
      </c>
      <c r="BT130" s="19" t="s">
        <v>20</v>
      </c>
      <c r="BV130" s="19" t="s">
        <v>17</v>
      </c>
      <c r="BW130" s="54">
        <v>8.5</v>
      </c>
      <c r="BX130" s="57" t="s">
        <v>1542</v>
      </c>
    </row>
    <row r="131" spans="1:76" x14ac:dyDescent="0.25">
      <c r="A131" s="14" t="s">
        <v>1076</v>
      </c>
      <c r="B131" s="60">
        <f>VLOOKUP(A131,Pop!A290:B1234,2,FALSE)</f>
        <v>785</v>
      </c>
      <c r="C131" s="15" t="s">
        <v>17</v>
      </c>
      <c r="D131" s="16">
        <v>325</v>
      </c>
      <c r="E131" s="16" t="s">
        <v>17</v>
      </c>
      <c r="F131" s="16">
        <v>9.5</v>
      </c>
      <c r="G131" s="38">
        <f>VLOOKUP(A131,'2016 Results'!C293:I604,6,FALSE)</f>
        <v>9.5</v>
      </c>
      <c r="H131" s="38">
        <f t="shared" si="4"/>
        <v>0</v>
      </c>
      <c r="I131" s="93">
        <f t="shared" si="5"/>
        <v>0</v>
      </c>
      <c r="J131" s="16" t="s">
        <v>21</v>
      </c>
      <c r="L131" s="16">
        <v>0</v>
      </c>
      <c r="M131" s="16">
        <v>2.25</v>
      </c>
      <c r="N131" s="16">
        <v>20.75</v>
      </c>
      <c r="O131" s="16">
        <v>32</v>
      </c>
      <c r="Q131" s="16">
        <v>90</v>
      </c>
      <c r="R131" s="16" t="s">
        <v>17</v>
      </c>
      <c r="S131" s="16">
        <v>9.5</v>
      </c>
      <c r="T131" s="16" t="s">
        <v>21</v>
      </c>
      <c r="V131" s="16">
        <v>0</v>
      </c>
      <c r="W131" s="16">
        <v>2.25</v>
      </c>
      <c r="X131" s="16">
        <v>65.75</v>
      </c>
      <c r="Y131" s="16">
        <v>459.5</v>
      </c>
      <c r="AA131" s="16" t="s">
        <v>19</v>
      </c>
      <c r="AG131" s="17">
        <v>320</v>
      </c>
      <c r="AH131" s="17">
        <v>85</v>
      </c>
      <c r="AI131" s="17">
        <v>31.3</v>
      </c>
      <c r="AJ131" s="17" t="s">
        <v>17</v>
      </c>
      <c r="AK131" s="17">
        <v>19.5</v>
      </c>
      <c r="AL131" s="17">
        <v>0</v>
      </c>
      <c r="AM131" s="17" t="s">
        <v>21</v>
      </c>
      <c r="AO131" s="17">
        <v>2.36</v>
      </c>
      <c r="AQ131" s="17">
        <v>2.36</v>
      </c>
      <c r="AS131" s="17" t="s">
        <v>59</v>
      </c>
      <c r="AU131" s="17" t="s">
        <v>1079</v>
      </c>
      <c r="AX131" s="17">
        <v>38.299999999999997</v>
      </c>
      <c r="AY131" s="17" t="s">
        <v>17</v>
      </c>
      <c r="AZ131" s="17">
        <v>19.5</v>
      </c>
      <c r="BA131" s="17">
        <v>0</v>
      </c>
      <c r="BB131" s="17" t="s">
        <v>21</v>
      </c>
      <c r="BD131" s="17">
        <v>2.36</v>
      </c>
      <c r="BF131" s="17">
        <v>2.36</v>
      </c>
      <c r="BH131" s="17" t="s">
        <v>59</v>
      </c>
      <c r="BJ131" s="17" t="s">
        <v>1080</v>
      </c>
      <c r="BM131" s="18" t="s">
        <v>20</v>
      </c>
      <c r="BT131" s="19" t="s">
        <v>20</v>
      </c>
      <c r="BV131" s="19" t="s">
        <v>17</v>
      </c>
      <c r="BW131" s="54">
        <v>5</v>
      </c>
    </row>
    <row r="132" spans="1:76" ht="45" x14ac:dyDescent="0.25">
      <c r="A132" s="14" t="s">
        <v>211</v>
      </c>
      <c r="B132" s="60">
        <f>VLOOKUP(A132,Pop!A296:B1240,2,FALSE)</f>
        <v>3068</v>
      </c>
      <c r="C132" s="15" t="s">
        <v>17</v>
      </c>
      <c r="D132" s="16">
        <v>3068</v>
      </c>
      <c r="E132" s="16" t="s">
        <v>17</v>
      </c>
      <c r="F132" s="16">
        <v>15.9</v>
      </c>
      <c r="G132" s="38">
        <f>VLOOKUP(A132,'2016 Results'!C299:I610,6,FALSE)</f>
        <v>15</v>
      </c>
      <c r="H132" s="38">
        <f t="shared" si="4"/>
        <v>0.90000000000000036</v>
      </c>
      <c r="I132" s="93">
        <f t="shared" si="5"/>
        <v>6.0000000000000026E-2</v>
      </c>
      <c r="J132" s="16" t="s">
        <v>21</v>
      </c>
      <c r="L132" s="16">
        <v>2500</v>
      </c>
      <c r="N132" s="16">
        <v>19.63</v>
      </c>
      <c r="O132" s="16">
        <v>44.8</v>
      </c>
      <c r="P132" s="16" t="s">
        <v>214</v>
      </c>
      <c r="Q132" s="16">
        <v>290</v>
      </c>
      <c r="R132" s="16" t="s">
        <v>17</v>
      </c>
      <c r="S132" s="16">
        <v>15.9</v>
      </c>
      <c r="T132" s="16" t="s">
        <v>21</v>
      </c>
      <c r="V132" s="16">
        <v>2500</v>
      </c>
      <c r="X132" s="16">
        <v>96.65</v>
      </c>
      <c r="Y132" s="16">
        <v>770.4</v>
      </c>
      <c r="Z132" s="16" t="s">
        <v>215</v>
      </c>
      <c r="AA132" s="16" t="s">
        <v>19</v>
      </c>
      <c r="AF132" s="16" t="s">
        <v>216</v>
      </c>
      <c r="AG132" s="17">
        <v>2212</v>
      </c>
      <c r="AH132" s="17">
        <v>262</v>
      </c>
      <c r="AI132" s="17">
        <v>17.920000000000002</v>
      </c>
      <c r="AJ132" s="17" t="s">
        <v>20</v>
      </c>
      <c r="AQ132" s="17">
        <v>4.4800000000000004</v>
      </c>
      <c r="AS132" s="17" t="s">
        <v>19</v>
      </c>
      <c r="AX132" s="17">
        <v>13.44</v>
      </c>
      <c r="AY132" s="17" t="s">
        <v>20</v>
      </c>
      <c r="BF132" s="17">
        <v>4.4800000000000004</v>
      </c>
      <c r="BH132" s="17" t="s">
        <v>19</v>
      </c>
      <c r="BM132" s="18" t="s">
        <v>20</v>
      </c>
      <c r="BT132" s="19" t="s">
        <v>20</v>
      </c>
      <c r="BV132" s="19" t="s">
        <v>17</v>
      </c>
      <c r="BW132" s="54">
        <v>15.54</v>
      </c>
      <c r="BX132" s="57" t="s">
        <v>217</v>
      </c>
    </row>
    <row r="133" spans="1:76" x14ac:dyDescent="0.25">
      <c r="A133" s="14" t="s">
        <v>1723</v>
      </c>
      <c r="B133" s="60">
        <f>VLOOKUP(A133,Pop!A298:B1242,2,FALSE)</f>
        <v>1134</v>
      </c>
      <c r="C133" s="15" t="s">
        <v>17</v>
      </c>
      <c r="D133" s="16">
        <v>400</v>
      </c>
      <c r="E133" s="16" t="s">
        <v>17</v>
      </c>
      <c r="F133" s="27">
        <v>17</v>
      </c>
      <c r="G133" s="38">
        <f>VLOOKUP(A133,'2016 Results'!C301:I612,6,FALSE)</f>
        <v>15.5</v>
      </c>
      <c r="H133" s="38">
        <f t="shared" si="4"/>
        <v>1.5</v>
      </c>
      <c r="I133" s="93">
        <f t="shared" si="5"/>
        <v>9.6774193548387094E-2</v>
      </c>
      <c r="J133" s="16" t="s">
        <v>21</v>
      </c>
      <c r="L133" s="16">
        <v>1000</v>
      </c>
      <c r="M133" s="16" t="s">
        <v>109</v>
      </c>
      <c r="N133" s="16">
        <v>39</v>
      </c>
      <c r="O133" s="16">
        <v>66.5</v>
      </c>
      <c r="Q133" s="16">
        <v>50</v>
      </c>
      <c r="R133" s="16" t="s">
        <v>17</v>
      </c>
      <c r="S133" s="27">
        <v>17</v>
      </c>
      <c r="T133" s="16" t="s">
        <v>21</v>
      </c>
      <c r="V133" s="16">
        <v>1000</v>
      </c>
      <c r="W133" s="16" t="s">
        <v>109</v>
      </c>
      <c r="X133" s="16">
        <v>149</v>
      </c>
      <c r="Y133" s="16">
        <v>1111.5</v>
      </c>
      <c r="AA133" s="16" t="s">
        <v>19</v>
      </c>
      <c r="AF133" s="16" t="s">
        <v>95</v>
      </c>
      <c r="AG133" s="17">
        <v>396</v>
      </c>
      <c r="AH133" s="17">
        <v>44</v>
      </c>
      <c r="AI133" s="17">
        <v>30</v>
      </c>
      <c r="AJ133" s="17" t="s">
        <v>17</v>
      </c>
      <c r="AK133" s="17">
        <v>20</v>
      </c>
      <c r="AL133" s="17">
        <v>3000</v>
      </c>
      <c r="AM133" s="17" t="s">
        <v>21</v>
      </c>
      <c r="AO133" s="17" t="s">
        <v>109</v>
      </c>
      <c r="AR133" s="17" t="s">
        <v>1726</v>
      </c>
      <c r="AS133" s="17" t="s">
        <v>19</v>
      </c>
      <c r="AX133" s="31">
        <v>20</v>
      </c>
      <c r="AY133" s="17" t="s">
        <v>17</v>
      </c>
      <c r="AZ133" s="31">
        <v>20</v>
      </c>
      <c r="BA133" s="17">
        <v>3000</v>
      </c>
      <c r="BB133" s="17" t="s">
        <v>21</v>
      </c>
      <c r="BD133" s="17" t="s">
        <v>109</v>
      </c>
      <c r="BG133" s="17" t="s">
        <v>1726</v>
      </c>
      <c r="BH133" s="17" t="s">
        <v>19</v>
      </c>
      <c r="BM133" s="18" t="s">
        <v>47</v>
      </c>
      <c r="BT133" s="19" t="s">
        <v>20</v>
      </c>
      <c r="BV133" s="19" t="s">
        <v>20</v>
      </c>
    </row>
    <row r="134" spans="1:76" x14ac:dyDescent="0.25">
      <c r="A134" s="14" t="s">
        <v>790</v>
      </c>
      <c r="B134" s="60">
        <f>VLOOKUP(A134,Pop!A299:B1243,2,FALSE)</f>
        <v>5190</v>
      </c>
      <c r="C134" s="15" t="s">
        <v>17</v>
      </c>
      <c r="D134" s="16">
        <v>2114</v>
      </c>
      <c r="E134" s="16" t="s">
        <v>17</v>
      </c>
      <c r="F134" s="16">
        <v>10.77</v>
      </c>
      <c r="G134" s="38">
        <f>VLOOKUP(A134,'2016 Results'!C302:I613,6,FALSE)</f>
        <v>10.56</v>
      </c>
      <c r="H134" s="38">
        <f t="shared" si="4"/>
        <v>0.20999999999999908</v>
      </c>
      <c r="I134" s="93">
        <f t="shared" si="5"/>
        <v>1.9886363636363549E-2</v>
      </c>
      <c r="J134" s="16" t="s">
        <v>227</v>
      </c>
      <c r="L134" s="16" t="s">
        <v>793</v>
      </c>
      <c r="M134" s="16" t="s">
        <v>794</v>
      </c>
      <c r="P134" s="16" t="s">
        <v>795</v>
      </c>
      <c r="Q134" s="16">
        <v>296</v>
      </c>
      <c r="R134" s="16" t="s">
        <v>17</v>
      </c>
      <c r="S134" s="16">
        <v>10.77</v>
      </c>
      <c r="T134" s="16" t="s">
        <v>227</v>
      </c>
      <c r="V134" s="16" t="s">
        <v>793</v>
      </c>
      <c r="W134" s="16" t="s">
        <v>794</v>
      </c>
      <c r="Z134" s="16" t="s">
        <v>796</v>
      </c>
      <c r="AA134" s="16" t="s">
        <v>22</v>
      </c>
      <c r="AC134" s="34">
        <v>11000000</v>
      </c>
      <c r="AF134" s="16" t="s">
        <v>75</v>
      </c>
      <c r="AG134" s="17">
        <v>2029</v>
      </c>
      <c r="AH134" s="17">
        <v>265</v>
      </c>
      <c r="AI134" s="22">
        <v>35.21</v>
      </c>
      <c r="AJ134" s="17" t="s">
        <v>17</v>
      </c>
      <c r="AK134" s="22">
        <v>11.85</v>
      </c>
      <c r="AL134" s="17" t="s">
        <v>793</v>
      </c>
      <c r="AM134" s="17" t="s">
        <v>227</v>
      </c>
      <c r="AO134" s="17" t="s">
        <v>797</v>
      </c>
      <c r="AR134" s="17" t="s">
        <v>798</v>
      </c>
      <c r="AS134" s="17" t="s">
        <v>22</v>
      </c>
      <c r="AX134" s="22">
        <v>90.8</v>
      </c>
      <c r="AY134" s="17" t="s">
        <v>17</v>
      </c>
      <c r="AZ134" s="17" t="s">
        <v>797</v>
      </c>
      <c r="BA134" s="17" t="s">
        <v>793</v>
      </c>
      <c r="BB134" s="17" t="s">
        <v>227</v>
      </c>
      <c r="BD134" s="17" t="s">
        <v>797</v>
      </c>
      <c r="BG134" s="17" t="s">
        <v>798</v>
      </c>
      <c r="BH134" s="17" t="s">
        <v>22</v>
      </c>
      <c r="BM134" s="18" t="s">
        <v>20</v>
      </c>
      <c r="BT134" s="19" t="s">
        <v>20</v>
      </c>
      <c r="BV134" s="19" t="s">
        <v>20</v>
      </c>
    </row>
    <row r="135" spans="1:76" ht="30" x14ac:dyDescent="0.25">
      <c r="A135" s="14" t="s">
        <v>1303</v>
      </c>
      <c r="B135" s="60">
        <f>VLOOKUP(A135,Pop!A300:B1244,2,FALSE)</f>
        <v>850</v>
      </c>
      <c r="C135" s="15" t="s">
        <v>17</v>
      </c>
      <c r="D135" s="16">
        <v>325</v>
      </c>
      <c r="E135" s="16" t="s">
        <v>17</v>
      </c>
      <c r="F135" s="27">
        <v>10</v>
      </c>
      <c r="G135" s="38">
        <f>VLOOKUP(A135,'2016 Results'!C303:I614,6,FALSE)</f>
        <v>10</v>
      </c>
      <c r="H135" s="38">
        <f t="shared" si="4"/>
        <v>0</v>
      </c>
      <c r="I135" s="93">
        <f t="shared" si="5"/>
        <v>0</v>
      </c>
      <c r="J135" s="16" t="s">
        <v>21</v>
      </c>
      <c r="L135" s="24">
        <v>1000</v>
      </c>
      <c r="M135" s="27">
        <v>2.8</v>
      </c>
      <c r="N135" s="27">
        <v>21.2</v>
      </c>
      <c r="O135" s="27">
        <v>35.200000000000003</v>
      </c>
      <c r="Q135" s="16">
        <v>47</v>
      </c>
      <c r="R135" s="16" t="s">
        <v>17</v>
      </c>
      <c r="S135" s="27">
        <v>10</v>
      </c>
      <c r="T135" s="16" t="s">
        <v>21</v>
      </c>
      <c r="V135" s="24">
        <v>1000</v>
      </c>
      <c r="W135" s="27">
        <v>2.8</v>
      </c>
      <c r="X135" s="27">
        <v>71.2</v>
      </c>
      <c r="Y135" s="27">
        <v>431.2</v>
      </c>
      <c r="AA135" s="16" t="s">
        <v>19</v>
      </c>
      <c r="AG135" s="17">
        <v>325</v>
      </c>
      <c r="AH135" s="17">
        <v>47</v>
      </c>
      <c r="AI135" s="22">
        <v>37</v>
      </c>
      <c r="AJ135" s="17" t="s">
        <v>17</v>
      </c>
      <c r="AK135" s="22">
        <v>20</v>
      </c>
      <c r="AL135" s="25">
        <v>1000</v>
      </c>
      <c r="AM135" s="17" t="s">
        <v>21</v>
      </c>
      <c r="AO135" s="22">
        <v>5.6</v>
      </c>
      <c r="AP135" s="28">
        <v>2</v>
      </c>
      <c r="AQ135" s="22">
        <v>20</v>
      </c>
      <c r="AS135" s="17" t="s">
        <v>147</v>
      </c>
      <c r="AV135" s="17" t="s">
        <v>1306</v>
      </c>
      <c r="AX135" s="31">
        <v>37</v>
      </c>
      <c r="AY135" s="17" t="s">
        <v>17</v>
      </c>
      <c r="AZ135" s="22">
        <v>20</v>
      </c>
      <c r="BA135" s="25">
        <v>1000</v>
      </c>
      <c r="BB135" s="17" t="s">
        <v>21</v>
      </c>
      <c r="BD135" s="22">
        <v>5.6</v>
      </c>
      <c r="BE135" s="28">
        <v>2</v>
      </c>
      <c r="BF135" s="22">
        <v>20</v>
      </c>
      <c r="BH135" s="17" t="s">
        <v>147</v>
      </c>
      <c r="BK135" s="17" t="s">
        <v>1307</v>
      </c>
      <c r="BM135" s="18" t="s">
        <v>20</v>
      </c>
      <c r="BT135" s="19" t="s">
        <v>20</v>
      </c>
      <c r="BV135" s="19" t="s">
        <v>17</v>
      </c>
      <c r="BW135" s="54" t="s">
        <v>1308</v>
      </c>
    </row>
    <row r="136" spans="1:76" x14ac:dyDescent="0.25">
      <c r="A136" s="14" t="s">
        <v>2189</v>
      </c>
      <c r="B136" s="60">
        <f>VLOOKUP(A136,Pop!A303:B1247,2,FALSE)</f>
        <v>401</v>
      </c>
      <c r="C136" s="15" t="s">
        <v>17</v>
      </c>
      <c r="D136" s="16">
        <v>168</v>
      </c>
      <c r="E136" s="16" t="s">
        <v>17</v>
      </c>
      <c r="F136" s="16">
        <v>11.07</v>
      </c>
      <c r="G136" s="38">
        <f>VLOOKUP(A136,'2016 Results'!C306:I617,6,FALSE)</f>
        <v>10.75</v>
      </c>
      <c r="H136" s="38">
        <f t="shared" si="4"/>
        <v>0.32000000000000028</v>
      </c>
      <c r="I136" s="93">
        <f t="shared" si="5"/>
        <v>2.9767441860465142E-2</v>
      </c>
      <c r="J136" s="16" t="s">
        <v>21</v>
      </c>
      <c r="L136" s="16">
        <v>0</v>
      </c>
      <c r="M136" s="16">
        <v>2.7000000000000001E-3</v>
      </c>
      <c r="N136" s="16">
        <v>24.57</v>
      </c>
      <c r="O136" s="16">
        <v>38.07</v>
      </c>
      <c r="Q136" s="16">
        <v>13</v>
      </c>
      <c r="R136" s="16" t="s">
        <v>17</v>
      </c>
      <c r="S136" s="16">
        <v>11.07</v>
      </c>
      <c r="T136" s="16" t="s">
        <v>21</v>
      </c>
      <c r="V136" s="16">
        <v>0</v>
      </c>
      <c r="W136" s="16">
        <v>2.7000000000000001E-3</v>
      </c>
      <c r="X136" s="16">
        <v>78.569999999999993</v>
      </c>
      <c r="Y136" s="16">
        <v>551.07000000000005</v>
      </c>
      <c r="AA136" s="16" t="s">
        <v>19</v>
      </c>
      <c r="AG136" s="17">
        <v>168</v>
      </c>
      <c r="AH136" s="17">
        <v>13</v>
      </c>
      <c r="AI136" s="17">
        <v>36</v>
      </c>
      <c r="AJ136" s="17" t="s">
        <v>20</v>
      </c>
      <c r="AR136" s="17" t="s">
        <v>1163</v>
      </c>
      <c r="AS136" s="17" t="s">
        <v>19</v>
      </c>
      <c r="AX136" s="17">
        <v>41.08</v>
      </c>
      <c r="AY136" s="17" t="s">
        <v>20</v>
      </c>
      <c r="BG136" s="17" t="s">
        <v>1164</v>
      </c>
      <c r="BH136" s="17" t="s">
        <v>19</v>
      </c>
      <c r="BM136" s="18" t="s">
        <v>20</v>
      </c>
      <c r="BT136" s="19" t="s">
        <v>20</v>
      </c>
      <c r="BV136" s="19" t="s">
        <v>17</v>
      </c>
      <c r="BW136" s="54">
        <v>11.74</v>
      </c>
    </row>
    <row r="137" spans="1:76" s="54" customFormat="1" x14ac:dyDescent="0.25">
      <c r="A137" s="14" t="s">
        <v>111</v>
      </c>
      <c r="B137" s="60">
        <f>VLOOKUP(A137,Pop!A304:B1248,2,FALSE)</f>
        <v>515</v>
      </c>
      <c r="C137" s="15" t="s">
        <v>17</v>
      </c>
      <c r="D137" s="16">
        <v>230</v>
      </c>
      <c r="E137" s="16" t="s">
        <v>17</v>
      </c>
      <c r="F137" s="16">
        <v>31</v>
      </c>
      <c r="G137" s="38">
        <f>VLOOKUP(A137,'2016 Results'!C307:I618,6,FALSE)</f>
        <v>31.5</v>
      </c>
      <c r="H137" s="38">
        <f t="shared" si="4"/>
        <v>-0.5</v>
      </c>
      <c r="I137" s="93">
        <f t="shared" si="5"/>
        <v>-1.5873015873015872E-2</v>
      </c>
      <c r="J137" s="16" t="s">
        <v>21</v>
      </c>
      <c r="K137" s="16"/>
      <c r="L137" s="16">
        <v>1000</v>
      </c>
      <c r="M137" s="16" t="s">
        <v>114</v>
      </c>
      <c r="N137" s="16">
        <v>65.5</v>
      </c>
      <c r="O137" s="16">
        <v>108</v>
      </c>
      <c r="P137" s="16"/>
      <c r="Q137" s="16">
        <v>45</v>
      </c>
      <c r="R137" s="16" t="s">
        <v>17</v>
      </c>
      <c r="S137" s="16">
        <v>31.5</v>
      </c>
      <c r="T137" s="16" t="s">
        <v>21</v>
      </c>
      <c r="U137" s="16"/>
      <c r="V137" s="16">
        <v>1000</v>
      </c>
      <c r="W137" s="16" t="s">
        <v>114</v>
      </c>
      <c r="X137" s="16" t="s">
        <v>115</v>
      </c>
      <c r="Y137" s="16" t="s">
        <v>115</v>
      </c>
      <c r="Z137" s="16"/>
      <c r="AA137" s="16" t="s">
        <v>59</v>
      </c>
      <c r="AB137" s="16"/>
      <c r="AC137" s="24">
        <v>229000</v>
      </c>
      <c r="AD137" s="16"/>
      <c r="AE137" s="16"/>
      <c r="AF137" s="16"/>
      <c r="AG137" s="17">
        <v>230</v>
      </c>
      <c r="AH137" s="17">
        <v>40</v>
      </c>
      <c r="AI137" s="17">
        <v>95</v>
      </c>
      <c r="AJ137" s="17" t="s">
        <v>17</v>
      </c>
      <c r="AK137" s="17">
        <v>70</v>
      </c>
      <c r="AL137" s="17">
        <v>1000</v>
      </c>
      <c r="AM137" s="17" t="s">
        <v>21</v>
      </c>
      <c r="AN137" s="17"/>
      <c r="AO137" s="17" t="s">
        <v>116</v>
      </c>
      <c r="AP137" s="17"/>
      <c r="AQ137" s="17"/>
      <c r="AR137" s="17"/>
      <c r="AS137" s="17" t="s">
        <v>59</v>
      </c>
      <c r="AT137" s="17"/>
      <c r="AU137" s="25">
        <v>3335000</v>
      </c>
      <c r="AV137" s="17"/>
      <c r="AW137" s="17"/>
      <c r="AX137" s="17">
        <v>95</v>
      </c>
      <c r="AY137" s="17" t="s">
        <v>17</v>
      </c>
      <c r="AZ137" s="17">
        <v>70</v>
      </c>
      <c r="BA137" s="17">
        <v>1000</v>
      </c>
      <c r="BB137" s="17" t="s">
        <v>21</v>
      </c>
      <c r="BC137" s="17"/>
      <c r="BD137" s="17" t="s">
        <v>116</v>
      </c>
      <c r="BE137" s="17"/>
      <c r="BF137" s="17"/>
      <c r="BG137" s="17"/>
      <c r="BH137" s="17"/>
      <c r="BI137" s="17"/>
      <c r="BJ137" s="17"/>
      <c r="BK137" s="17"/>
      <c r="BL137" s="17"/>
      <c r="BM137" s="18" t="s">
        <v>17</v>
      </c>
      <c r="BN137" s="18">
        <v>1</v>
      </c>
      <c r="BO137" s="18">
        <v>1</v>
      </c>
      <c r="BP137" s="18" t="s">
        <v>38</v>
      </c>
      <c r="BQ137" s="18"/>
      <c r="BR137" s="18"/>
      <c r="BS137" s="18" t="s">
        <v>117</v>
      </c>
      <c r="BT137" s="19" t="s">
        <v>20</v>
      </c>
      <c r="BU137" s="19"/>
      <c r="BV137" s="19" t="s">
        <v>20</v>
      </c>
      <c r="BX137" s="57"/>
    </row>
    <row r="138" spans="1:76" x14ac:dyDescent="0.25">
      <c r="H138" s="104">
        <f>AVERAGE(H2:H137)</f>
        <v>0.83577981651376165</v>
      </c>
      <c r="I138" s="95">
        <f>AVERAGE(I2:I137)</f>
        <v>7.0680248105966542E-2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23"/>
  <sheetViews>
    <sheetView topLeftCell="C271" zoomScale="85" zoomScaleNormal="85" workbookViewId="0">
      <selection activeCell="C12" sqref="A12:XFD12"/>
    </sheetView>
  </sheetViews>
  <sheetFormatPr defaultRowHeight="12.75" customHeight="1" x14ac:dyDescent="0.25"/>
  <cols>
    <col min="1" max="2" width="9.140625" style="79" hidden="1" customWidth="1"/>
    <col min="3" max="3" width="20.42578125" style="86" bestFit="1" customWidth="1"/>
    <col min="4" max="4" width="20.42578125" style="86" customWidth="1"/>
    <col min="5" max="5" width="31.7109375" style="79" hidden="1" customWidth="1"/>
    <col min="6" max="6" width="44.42578125" style="79" hidden="1" customWidth="1"/>
    <col min="7" max="7" width="15.28515625" style="86" customWidth="1"/>
    <col min="8" max="8" width="14.28515625" style="87" customWidth="1"/>
    <col min="9" max="9" width="14.140625" style="87" customWidth="1"/>
    <col min="10" max="10" width="15.7109375" style="87" customWidth="1"/>
    <col min="11" max="11" width="16" style="87" customWidth="1"/>
    <col min="12" max="12" width="16.5703125" style="87" customWidth="1"/>
    <col min="13" max="13" width="14.5703125" style="87" customWidth="1"/>
    <col min="14" max="14" width="14" style="87" customWidth="1"/>
    <col min="15" max="15" width="11.85546875" style="87" customWidth="1"/>
    <col min="16" max="16" width="16.5703125" style="87" customWidth="1"/>
    <col min="17" max="17" width="15.5703125" style="85" customWidth="1"/>
    <col min="18" max="18" width="14.85546875" style="85" customWidth="1"/>
    <col min="19" max="19" width="15" style="85" customWidth="1"/>
    <col min="20" max="20" width="14.7109375" style="85" customWidth="1"/>
    <col min="21" max="21" width="15.140625" style="85" customWidth="1"/>
    <col min="22" max="22" width="14.85546875" style="85" customWidth="1"/>
    <col min="23" max="23" width="24.85546875" style="85" customWidth="1"/>
    <col min="24" max="24" width="11.85546875" style="85" customWidth="1"/>
    <col min="25" max="25" width="12.85546875" style="85" customWidth="1"/>
    <col min="26" max="26" width="13.28515625" style="85" customWidth="1"/>
    <col min="27" max="27" width="14.28515625" style="85" customWidth="1"/>
    <col min="28" max="28" width="15" style="85" customWidth="1"/>
    <col min="29" max="29" width="15.140625" style="85" customWidth="1"/>
    <col min="30" max="30" width="15" style="85" customWidth="1"/>
    <col min="31" max="31" width="11" style="85" customWidth="1"/>
    <col min="32" max="32" width="12.7109375" style="85" customWidth="1"/>
    <col min="33" max="33" width="15" style="88" customWidth="1"/>
    <col min="34" max="34" width="11" style="88" customWidth="1"/>
    <col min="35" max="35" width="11.42578125" style="88" customWidth="1"/>
    <col min="36" max="37" width="9.140625" style="89"/>
    <col min="38" max="38" width="15.140625" style="89" customWidth="1"/>
    <col min="39" max="40" width="9.140625" style="89"/>
    <col min="41" max="41" width="12.5703125" style="89" customWidth="1"/>
    <col min="42" max="42" width="255.7109375" style="90" bestFit="1" customWidth="1"/>
    <col min="43" max="256" width="9.140625" style="79"/>
    <col min="257" max="258" width="0" style="79" hidden="1" customWidth="1"/>
    <col min="259" max="259" width="20.42578125" style="79" bestFit="1" customWidth="1"/>
    <col min="260" max="260" width="20.42578125" style="79" customWidth="1"/>
    <col min="261" max="262" width="0" style="79" hidden="1" customWidth="1"/>
    <col min="263" max="263" width="15.28515625" style="79" customWidth="1"/>
    <col min="264" max="264" width="14.28515625" style="79" customWidth="1"/>
    <col min="265" max="265" width="14.140625" style="79" customWidth="1"/>
    <col min="266" max="266" width="15.7109375" style="79" customWidth="1"/>
    <col min="267" max="267" width="16" style="79" customWidth="1"/>
    <col min="268" max="268" width="16.5703125" style="79" customWidth="1"/>
    <col min="269" max="269" width="14.5703125" style="79" customWidth="1"/>
    <col min="270" max="270" width="14" style="79" customWidth="1"/>
    <col min="271" max="271" width="11.85546875" style="79" customWidth="1"/>
    <col min="272" max="272" width="16.5703125" style="79" customWidth="1"/>
    <col min="273" max="273" width="15.5703125" style="79" customWidth="1"/>
    <col min="274" max="274" width="14.85546875" style="79" customWidth="1"/>
    <col min="275" max="275" width="15" style="79" customWidth="1"/>
    <col min="276" max="276" width="14.7109375" style="79" customWidth="1"/>
    <col min="277" max="277" width="15.140625" style="79" customWidth="1"/>
    <col min="278" max="278" width="14.85546875" style="79" customWidth="1"/>
    <col min="279" max="279" width="24.85546875" style="79" customWidth="1"/>
    <col min="280" max="280" width="11.85546875" style="79" customWidth="1"/>
    <col min="281" max="281" width="12.85546875" style="79" customWidth="1"/>
    <col min="282" max="282" width="13.28515625" style="79" customWidth="1"/>
    <col min="283" max="283" width="14.28515625" style="79" customWidth="1"/>
    <col min="284" max="284" width="15" style="79" customWidth="1"/>
    <col min="285" max="285" width="15.140625" style="79" customWidth="1"/>
    <col min="286" max="286" width="15" style="79" customWidth="1"/>
    <col min="287" max="287" width="11" style="79" customWidth="1"/>
    <col min="288" max="288" width="12.7109375" style="79" customWidth="1"/>
    <col min="289" max="289" width="15" style="79" customWidth="1"/>
    <col min="290" max="290" width="11" style="79" customWidth="1"/>
    <col min="291" max="291" width="11.42578125" style="79" customWidth="1"/>
    <col min="292" max="293" width="9.140625" style="79"/>
    <col min="294" max="294" width="15.140625" style="79" customWidth="1"/>
    <col min="295" max="296" width="9.140625" style="79"/>
    <col min="297" max="297" width="12.5703125" style="79" customWidth="1"/>
    <col min="298" max="298" width="255.7109375" style="79" bestFit="1" customWidth="1"/>
    <col min="299" max="512" width="9.140625" style="79"/>
    <col min="513" max="514" width="0" style="79" hidden="1" customWidth="1"/>
    <col min="515" max="515" width="20.42578125" style="79" bestFit="1" customWidth="1"/>
    <col min="516" max="516" width="20.42578125" style="79" customWidth="1"/>
    <col min="517" max="518" width="0" style="79" hidden="1" customWidth="1"/>
    <col min="519" max="519" width="15.28515625" style="79" customWidth="1"/>
    <col min="520" max="520" width="14.28515625" style="79" customWidth="1"/>
    <col min="521" max="521" width="14.140625" style="79" customWidth="1"/>
    <col min="522" max="522" width="15.7109375" style="79" customWidth="1"/>
    <col min="523" max="523" width="16" style="79" customWidth="1"/>
    <col min="524" max="524" width="16.5703125" style="79" customWidth="1"/>
    <col min="525" max="525" width="14.5703125" style="79" customWidth="1"/>
    <col min="526" max="526" width="14" style="79" customWidth="1"/>
    <col min="527" max="527" width="11.85546875" style="79" customWidth="1"/>
    <col min="528" max="528" width="16.5703125" style="79" customWidth="1"/>
    <col min="529" max="529" width="15.5703125" style="79" customWidth="1"/>
    <col min="530" max="530" width="14.85546875" style="79" customWidth="1"/>
    <col min="531" max="531" width="15" style="79" customWidth="1"/>
    <col min="532" max="532" width="14.7109375" style="79" customWidth="1"/>
    <col min="533" max="533" width="15.140625" style="79" customWidth="1"/>
    <col min="534" max="534" width="14.85546875" style="79" customWidth="1"/>
    <col min="535" max="535" width="24.85546875" style="79" customWidth="1"/>
    <col min="536" max="536" width="11.85546875" style="79" customWidth="1"/>
    <col min="537" max="537" width="12.85546875" style="79" customWidth="1"/>
    <col min="538" max="538" width="13.28515625" style="79" customWidth="1"/>
    <col min="539" max="539" width="14.28515625" style="79" customWidth="1"/>
    <col min="540" max="540" width="15" style="79" customWidth="1"/>
    <col min="541" max="541" width="15.140625" style="79" customWidth="1"/>
    <col min="542" max="542" width="15" style="79" customWidth="1"/>
    <col min="543" max="543" width="11" style="79" customWidth="1"/>
    <col min="544" max="544" width="12.7109375" style="79" customWidth="1"/>
    <col min="545" max="545" width="15" style="79" customWidth="1"/>
    <col min="546" max="546" width="11" style="79" customWidth="1"/>
    <col min="547" max="547" width="11.42578125" style="79" customWidth="1"/>
    <col min="548" max="549" width="9.140625" style="79"/>
    <col min="550" max="550" width="15.140625" style="79" customWidth="1"/>
    <col min="551" max="552" width="9.140625" style="79"/>
    <col min="553" max="553" width="12.5703125" style="79" customWidth="1"/>
    <col min="554" max="554" width="255.7109375" style="79" bestFit="1" customWidth="1"/>
    <col min="555" max="768" width="9.140625" style="79"/>
    <col min="769" max="770" width="0" style="79" hidden="1" customWidth="1"/>
    <col min="771" max="771" width="20.42578125" style="79" bestFit="1" customWidth="1"/>
    <col min="772" max="772" width="20.42578125" style="79" customWidth="1"/>
    <col min="773" max="774" width="0" style="79" hidden="1" customWidth="1"/>
    <col min="775" max="775" width="15.28515625" style="79" customWidth="1"/>
    <col min="776" max="776" width="14.28515625" style="79" customWidth="1"/>
    <col min="777" max="777" width="14.140625" style="79" customWidth="1"/>
    <col min="778" max="778" width="15.7109375" style="79" customWidth="1"/>
    <col min="779" max="779" width="16" style="79" customWidth="1"/>
    <col min="780" max="780" width="16.5703125" style="79" customWidth="1"/>
    <col min="781" max="781" width="14.5703125" style="79" customWidth="1"/>
    <col min="782" max="782" width="14" style="79" customWidth="1"/>
    <col min="783" max="783" width="11.85546875" style="79" customWidth="1"/>
    <col min="784" max="784" width="16.5703125" style="79" customWidth="1"/>
    <col min="785" max="785" width="15.5703125" style="79" customWidth="1"/>
    <col min="786" max="786" width="14.85546875" style="79" customWidth="1"/>
    <col min="787" max="787" width="15" style="79" customWidth="1"/>
    <col min="788" max="788" width="14.7109375" style="79" customWidth="1"/>
    <col min="789" max="789" width="15.140625" style="79" customWidth="1"/>
    <col min="790" max="790" width="14.85546875" style="79" customWidth="1"/>
    <col min="791" max="791" width="24.85546875" style="79" customWidth="1"/>
    <col min="792" max="792" width="11.85546875" style="79" customWidth="1"/>
    <col min="793" max="793" width="12.85546875" style="79" customWidth="1"/>
    <col min="794" max="794" width="13.28515625" style="79" customWidth="1"/>
    <col min="795" max="795" width="14.28515625" style="79" customWidth="1"/>
    <col min="796" max="796" width="15" style="79" customWidth="1"/>
    <col min="797" max="797" width="15.140625" style="79" customWidth="1"/>
    <col min="798" max="798" width="15" style="79" customWidth="1"/>
    <col min="799" max="799" width="11" style="79" customWidth="1"/>
    <col min="800" max="800" width="12.7109375" style="79" customWidth="1"/>
    <col min="801" max="801" width="15" style="79" customWidth="1"/>
    <col min="802" max="802" width="11" style="79" customWidth="1"/>
    <col min="803" max="803" width="11.42578125" style="79" customWidth="1"/>
    <col min="804" max="805" width="9.140625" style="79"/>
    <col min="806" max="806" width="15.140625" style="79" customWidth="1"/>
    <col min="807" max="808" width="9.140625" style="79"/>
    <col min="809" max="809" width="12.5703125" style="79" customWidth="1"/>
    <col min="810" max="810" width="255.7109375" style="79" bestFit="1" customWidth="1"/>
    <col min="811" max="1024" width="9.140625" style="79"/>
    <col min="1025" max="1026" width="0" style="79" hidden="1" customWidth="1"/>
    <col min="1027" max="1027" width="20.42578125" style="79" bestFit="1" customWidth="1"/>
    <col min="1028" max="1028" width="20.42578125" style="79" customWidth="1"/>
    <col min="1029" max="1030" width="0" style="79" hidden="1" customWidth="1"/>
    <col min="1031" max="1031" width="15.28515625" style="79" customWidth="1"/>
    <col min="1032" max="1032" width="14.28515625" style="79" customWidth="1"/>
    <col min="1033" max="1033" width="14.140625" style="79" customWidth="1"/>
    <col min="1034" max="1034" width="15.7109375" style="79" customWidth="1"/>
    <col min="1035" max="1035" width="16" style="79" customWidth="1"/>
    <col min="1036" max="1036" width="16.5703125" style="79" customWidth="1"/>
    <col min="1037" max="1037" width="14.5703125" style="79" customWidth="1"/>
    <col min="1038" max="1038" width="14" style="79" customWidth="1"/>
    <col min="1039" max="1039" width="11.85546875" style="79" customWidth="1"/>
    <col min="1040" max="1040" width="16.5703125" style="79" customWidth="1"/>
    <col min="1041" max="1041" width="15.5703125" style="79" customWidth="1"/>
    <col min="1042" max="1042" width="14.85546875" style="79" customWidth="1"/>
    <col min="1043" max="1043" width="15" style="79" customWidth="1"/>
    <col min="1044" max="1044" width="14.7109375" style="79" customWidth="1"/>
    <col min="1045" max="1045" width="15.140625" style="79" customWidth="1"/>
    <col min="1046" max="1046" width="14.85546875" style="79" customWidth="1"/>
    <col min="1047" max="1047" width="24.85546875" style="79" customWidth="1"/>
    <col min="1048" max="1048" width="11.85546875" style="79" customWidth="1"/>
    <col min="1049" max="1049" width="12.85546875" style="79" customWidth="1"/>
    <col min="1050" max="1050" width="13.28515625" style="79" customWidth="1"/>
    <col min="1051" max="1051" width="14.28515625" style="79" customWidth="1"/>
    <col min="1052" max="1052" width="15" style="79" customWidth="1"/>
    <col min="1053" max="1053" width="15.140625" style="79" customWidth="1"/>
    <col min="1054" max="1054" width="15" style="79" customWidth="1"/>
    <col min="1055" max="1055" width="11" style="79" customWidth="1"/>
    <col min="1056" max="1056" width="12.7109375" style="79" customWidth="1"/>
    <col min="1057" max="1057" width="15" style="79" customWidth="1"/>
    <col min="1058" max="1058" width="11" style="79" customWidth="1"/>
    <col min="1059" max="1059" width="11.42578125" style="79" customWidth="1"/>
    <col min="1060" max="1061" width="9.140625" style="79"/>
    <col min="1062" max="1062" width="15.140625" style="79" customWidth="1"/>
    <col min="1063" max="1064" width="9.140625" style="79"/>
    <col min="1065" max="1065" width="12.5703125" style="79" customWidth="1"/>
    <col min="1066" max="1066" width="255.7109375" style="79" bestFit="1" customWidth="1"/>
    <col min="1067" max="1280" width="9.140625" style="79"/>
    <col min="1281" max="1282" width="0" style="79" hidden="1" customWidth="1"/>
    <col min="1283" max="1283" width="20.42578125" style="79" bestFit="1" customWidth="1"/>
    <col min="1284" max="1284" width="20.42578125" style="79" customWidth="1"/>
    <col min="1285" max="1286" width="0" style="79" hidden="1" customWidth="1"/>
    <col min="1287" max="1287" width="15.28515625" style="79" customWidth="1"/>
    <col min="1288" max="1288" width="14.28515625" style="79" customWidth="1"/>
    <col min="1289" max="1289" width="14.140625" style="79" customWidth="1"/>
    <col min="1290" max="1290" width="15.7109375" style="79" customWidth="1"/>
    <col min="1291" max="1291" width="16" style="79" customWidth="1"/>
    <col min="1292" max="1292" width="16.5703125" style="79" customWidth="1"/>
    <col min="1293" max="1293" width="14.5703125" style="79" customWidth="1"/>
    <col min="1294" max="1294" width="14" style="79" customWidth="1"/>
    <col min="1295" max="1295" width="11.85546875" style="79" customWidth="1"/>
    <col min="1296" max="1296" width="16.5703125" style="79" customWidth="1"/>
    <col min="1297" max="1297" width="15.5703125" style="79" customWidth="1"/>
    <col min="1298" max="1298" width="14.85546875" style="79" customWidth="1"/>
    <col min="1299" max="1299" width="15" style="79" customWidth="1"/>
    <col min="1300" max="1300" width="14.7109375" style="79" customWidth="1"/>
    <col min="1301" max="1301" width="15.140625" style="79" customWidth="1"/>
    <col min="1302" max="1302" width="14.85546875" style="79" customWidth="1"/>
    <col min="1303" max="1303" width="24.85546875" style="79" customWidth="1"/>
    <col min="1304" max="1304" width="11.85546875" style="79" customWidth="1"/>
    <col min="1305" max="1305" width="12.85546875" style="79" customWidth="1"/>
    <col min="1306" max="1306" width="13.28515625" style="79" customWidth="1"/>
    <col min="1307" max="1307" width="14.28515625" style="79" customWidth="1"/>
    <col min="1308" max="1308" width="15" style="79" customWidth="1"/>
    <col min="1309" max="1309" width="15.140625" style="79" customWidth="1"/>
    <col min="1310" max="1310" width="15" style="79" customWidth="1"/>
    <col min="1311" max="1311" width="11" style="79" customWidth="1"/>
    <col min="1312" max="1312" width="12.7109375" style="79" customWidth="1"/>
    <col min="1313" max="1313" width="15" style="79" customWidth="1"/>
    <col min="1314" max="1314" width="11" style="79" customWidth="1"/>
    <col min="1315" max="1315" width="11.42578125" style="79" customWidth="1"/>
    <col min="1316" max="1317" width="9.140625" style="79"/>
    <col min="1318" max="1318" width="15.140625" style="79" customWidth="1"/>
    <col min="1319" max="1320" width="9.140625" style="79"/>
    <col min="1321" max="1321" width="12.5703125" style="79" customWidth="1"/>
    <col min="1322" max="1322" width="255.7109375" style="79" bestFit="1" customWidth="1"/>
    <col min="1323" max="1536" width="9.140625" style="79"/>
    <col min="1537" max="1538" width="0" style="79" hidden="1" customWidth="1"/>
    <col min="1539" max="1539" width="20.42578125" style="79" bestFit="1" customWidth="1"/>
    <col min="1540" max="1540" width="20.42578125" style="79" customWidth="1"/>
    <col min="1541" max="1542" width="0" style="79" hidden="1" customWidth="1"/>
    <col min="1543" max="1543" width="15.28515625" style="79" customWidth="1"/>
    <col min="1544" max="1544" width="14.28515625" style="79" customWidth="1"/>
    <col min="1545" max="1545" width="14.140625" style="79" customWidth="1"/>
    <col min="1546" max="1546" width="15.7109375" style="79" customWidth="1"/>
    <col min="1547" max="1547" width="16" style="79" customWidth="1"/>
    <col min="1548" max="1548" width="16.5703125" style="79" customWidth="1"/>
    <col min="1549" max="1549" width="14.5703125" style="79" customWidth="1"/>
    <col min="1550" max="1550" width="14" style="79" customWidth="1"/>
    <col min="1551" max="1551" width="11.85546875" style="79" customWidth="1"/>
    <col min="1552" max="1552" width="16.5703125" style="79" customWidth="1"/>
    <col min="1553" max="1553" width="15.5703125" style="79" customWidth="1"/>
    <col min="1554" max="1554" width="14.85546875" style="79" customWidth="1"/>
    <col min="1555" max="1555" width="15" style="79" customWidth="1"/>
    <col min="1556" max="1556" width="14.7109375" style="79" customWidth="1"/>
    <col min="1557" max="1557" width="15.140625" style="79" customWidth="1"/>
    <col min="1558" max="1558" width="14.85546875" style="79" customWidth="1"/>
    <col min="1559" max="1559" width="24.85546875" style="79" customWidth="1"/>
    <col min="1560" max="1560" width="11.85546875" style="79" customWidth="1"/>
    <col min="1561" max="1561" width="12.85546875" style="79" customWidth="1"/>
    <col min="1562" max="1562" width="13.28515625" style="79" customWidth="1"/>
    <col min="1563" max="1563" width="14.28515625" style="79" customWidth="1"/>
    <col min="1564" max="1564" width="15" style="79" customWidth="1"/>
    <col min="1565" max="1565" width="15.140625" style="79" customWidth="1"/>
    <col min="1566" max="1566" width="15" style="79" customWidth="1"/>
    <col min="1567" max="1567" width="11" style="79" customWidth="1"/>
    <col min="1568" max="1568" width="12.7109375" style="79" customWidth="1"/>
    <col min="1569" max="1569" width="15" style="79" customWidth="1"/>
    <col min="1570" max="1570" width="11" style="79" customWidth="1"/>
    <col min="1571" max="1571" width="11.42578125" style="79" customWidth="1"/>
    <col min="1572" max="1573" width="9.140625" style="79"/>
    <col min="1574" max="1574" width="15.140625" style="79" customWidth="1"/>
    <col min="1575" max="1576" width="9.140625" style="79"/>
    <col min="1577" max="1577" width="12.5703125" style="79" customWidth="1"/>
    <col min="1578" max="1578" width="255.7109375" style="79" bestFit="1" customWidth="1"/>
    <col min="1579" max="1792" width="9.140625" style="79"/>
    <col min="1793" max="1794" width="0" style="79" hidden="1" customWidth="1"/>
    <col min="1795" max="1795" width="20.42578125" style="79" bestFit="1" customWidth="1"/>
    <col min="1796" max="1796" width="20.42578125" style="79" customWidth="1"/>
    <col min="1797" max="1798" width="0" style="79" hidden="1" customWidth="1"/>
    <col min="1799" max="1799" width="15.28515625" style="79" customWidth="1"/>
    <col min="1800" max="1800" width="14.28515625" style="79" customWidth="1"/>
    <col min="1801" max="1801" width="14.140625" style="79" customWidth="1"/>
    <col min="1802" max="1802" width="15.7109375" style="79" customWidth="1"/>
    <col min="1803" max="1803" width="16" style="79" customWidth="1"/>
    <col min="1804" max="1804" width="16.5703125" style="79" customWidth="1"/>
    <col min="1805" max="1805" width="14.5703125" style="79" customWidth="1"/>
    <col min="1806" max="1806" width="14" style="79" customWidth="1"/>
    <col min="1807" max="1807" width="11.85546875" style="79" customWidth="1"/>
    <col min="1808" max="1808" width="16.5703125" style="79" customWidth="1"/>
    <col min="1809" max="1809" width="15.5703125" style="79" customWidth="1"/>
    <col min="1810" max="1810" width="14.85546875" style="79" customWidth="1"/>
    <col min="1811" max="1811" width="15" style="79" customWidth="1"/>
    <col min="1812" max="1812" width="14.7109375" style="79" customWidth="1"/>
    <col min="1813" max="1813" width="15.140625" style="79" customWidth="1"/>
    <col min="1814" max="1814" width="14.85546875" style="79" customWidth="1"/>
    <col min="1815" max="1815" width="24.85546875" style="79" customWidth="1"/>
    <col min="1816" max="1816" width="11.85546875" style="79" customWidth="1"/>
    <col min="1817" max="1817" width="12.85546875" style="79" customWidth="1"/>
    <col min="1818" max="1818" width="13.28515625" style="79" customWidth="1"/>
    <col min="1819" max="1819" width="14.28515625" style="79" customWidth="1"/>
    <col min="1820" max="1820" width="15" style="79" customWidth="1"/>
    <col min="1821" max="1821" width="15.140625" style="79" customWidth="1"/>
    <col min="1822" max="1822" width="15" style="79" customWidth="1"/>
    <col min="1823" max="1823" width="11" style="79" customWidth="1"/>
    <col min="1824" max="1824" width="12.7109375" style="79" customWidth="1"/>
    <col min="1825" max="1825" width="15" style="79" customWidth="1"/>
    <col min="1826" max="1826" width="11" style="79" customWidth="1"/>
    <col min="1827" max="1827" width="11.42578125" style="79" customWidth="1"/>
    <col min="1828" max="1829" width="9.140625" style="79"/>
    <col min="1830" max="1830" width="15.140625" style="79" customWidth="1"/>
    <col min="1831" max="1832" width="9.140625" style="79"/>
    <col min="1833" max="1833" width="12.5703125" style="79" customWidth="1"/>
    <col min="1834" max="1834" width="255.7109375" style="79" bestFit="1" customWidth="1"/>
    <col min="1835" max="2048" width="9.140625" style="79"/>
    <col min="2049" max="2050" width="0" style="79" hidden="1" customWidth="1"/>
    <col min="2051" max="2051" width="20.42578125" style="79" bestFit="1" customWidth="1"/>
    <col min="2052" max="2052" width="20.42578125" style="79" customWidth="1"/>
    <col min="2053" max="2054" width="0" style="79" hidden="1" customWidth="1"/>
    <col min="2055" max="2055" width="15.28515625" style="79" customWidth="1"/>
    <col min="2056" max="2056" width="14.28515625" style="79" customWidth="1"/>
    <col min="2057" max="2057" width="14.140625" style="79" customWidth="1"/>
    <col min="2058" max="2058" width="15.7109375" style="79" customWidth="1"/>
    <col min="2059" max="2059" width="16" style="79" customWidth="1"/>
    <col min="2060" max="2060" width="16.5703125" style="79" customWidth="1"/>
    <col min="2061" max="2061" width="14.5703125" style="79" customWidth="1"/>
    <col min="2062" max="2062" width="14" style="79" customWidth="1"/>
    <col min="2063" max="2063" width="11.85546875" style="79" customWidth="1"/>
    <col min="2064" max="2064" width="16.5703125" style="79" customWidth="1"/>
    <col min="2065" max="2065" width="15.5703125" style="79" customWidth="1"/>
    <col min="2066" max="2066" width="14.85546875" style="79" customWidth="1"/>
    <col min="2067" max="2067" width="15" style="79" customWidth="1"/>
    <col min="2068" max="2068" width="14.7109375" style="79" customWidth="1"/>
    <col min="2069" max="2069" width="15.140625" style="79" customWidth="1"/>
    <col min="2070" max="2070" width="14.85546875" style="79" customWidth="1"/>
    <col min="2071" max="2071" width="24.85546875" style="79" customWidth="1"/>
    <col min="2072" max="2072" width="11.85546875" style="79" customWidth="1"/>
    <col min="2073" max="2073" width="12.85546875" style="79" customWidth="1"/>
    <col min="2074" max="2074" width="13.28515625" style="79" customWidth="1"/>
    <col min="2075" max="2075" width="14.28515625" style="79" customWidth="1"/>
    <col min="2076" max="2076" width="15" style="79" customWidth="1"/>
    <col min="2077" max="2077" width="15.140625" style="79" customWidth="1"/>
    <col min="2078" max="2078" width="15" style="79" customWidth="1"/>
    <col min="2079" max="2079" width="11" style="79" customWidth="1"/>
    <col min="2080" max="2080" width="12.7109375" style="79" customWidth="1"/>
    <col min="2081" max="2081" width="15" style="79" customWidth="1"/>
    <col min="2082" max="2082" width="11" style="79" customWidth="1"/>
    <col min="2083" max="2083" width="11.42578125" style="79" customWidth="1"/>
    <col min="2084" max="2085" width="9.140625" style="79"/>
    <col min="2086" max="2086" width="15.140625" style="79" customWidth="1"/>
    <col min="2087" max="2088" width="9.140625" style="79"/>
    <col min="2089" max="2089" width="12.5703125" style="79" customWidth="1"/>
    <col min="2090" max="2090" width="255.7109375" style="79" bestFit="1" customWidth="1"/>
    <col min="2091" max="2304" width="9.140625" style="79"/>
    <col min="2305" max="2306" width="0" style="79" hidden="1" customWidth="1"/>
    <col min="2307" max="2307" width="20.42578125" style="79" bestFit="1" customWidth="1"/>
    <col min="2308" max="2308" width="20.42578125" style="79" customWidth="1"/>
    <col min="2309" max="2310" width="0" style="79" hidden="1" customWidth="1"/>
    <col min="2311" max="2311" width="15.28515625" style="79" customWidth="1"/>
    <col min="2312" max="2312" width="14.28515625" style="79" customWidth="1"/>
    <col min="2313" max="2313" width="14.140625" style="79" customWidth="1"/>
    <col min="2314" max="2314" width="15.7109375" style="79" customWidth="1"/>
    <col min="2315" max="2315" width="16" style="79" customWidth="1"/>
    <col min="2316" max="2316" width="16.5703125" style="79" customWidth="1"/>
    <col min="2317" max="2317" width="14.5703125" style="79" customWidth="1"/>
    <col min="2318" max="2318" width="14" style="79" customWidth="1"/>
    <col min="2319" max="2319" width="11.85546875" style="79" customWidth="1"/>
    <col min="2320" max="2320" width="16.5703125" style="79" customWidth="1"/>
    <col min="2321" max="2321" width="15.5703125" style="79" customWidth="1"/>
    <col min="2322" max="2322" width="14.85546875" style="79" customWidth="1"/>
    <col min="2323" max="2323" width="15" style="79" customWidth="1"/>
    <col min="2324" max="2324" width="14.7109375" style="79" customWidth="1"/>
    <col min="2325" max="2325" width="15.140625" style="79" customWidth="1"/>
    <col min="2326" max="2326" width="14.85546875" style="79" customWidth="1"/>
    <col min="2327" max="2327" width="24.85546875" style="79" customWidth="1"/>
    <col min="2328" max="2328" width="11.85546875" style="79" customWidth="1"/>
    <col min="2329" max="2329" width="12.85546875" style="79" customWidth="1"/>
    <col min="2330" max="2330" width="13.28515625" style="79" customWidth="1"/>
    <col min="2331" max="2331" width="14.28515625" style="79" customWidth="1"/>
    <col min="2332" max="2332" width="15" style="79" customWidth="1"/>
    <col min="2333" max="2333" width="15.140625" style="79" customWidth="1"/>
    <col min="2334" max="2334" width="15" style="79" customWidth="1"/>
    <col min="2335" max="2335" width="11" style="79" customWidth="1"/>
    <col min="2336" max="2336" width="12.7109375" style="79" customWidth="1"/>
    <col min="2337" max="2337" width="15" style="79" customWidth="1"/>
    <col min="2338" max="2338" width="11" style="79" customWidth="1"/>
    <col min="2339" max="2339" width="11.42578125" style="79" customWidth="1"/>
    <col min="2340" max="2341" width="9.140625" style="79"/>
    <col min="2342" max="2342" width="15.140625" style="79" customWidth="1"/>
    <col min="2343" max="2344" width="9.140625" style="79"/>
    <col min="2345" max="2345" width="12.5703125" style="79" customWidth="1"/>
    <col min="2346" max="2346" width="255.7109375" style="79" bestFit="1" customWidth="1"/>
    <col min="2347" max="2560" width="9.140625" style="79"/>
    <col min="2561" max="2562" width="0" style="79" hidden="1" customWidth="1"/>
    <col min="2563" max="2563" width="20.42578125" style="79" bestFit="1" customWidth="1"/>
    <col min="2564" max="2564" width="20.42578125" style="79" customWidth="1"/>
    <col min="2565" max="2566" width="0" style="79" hidden="1" customWidth="1"/>
    <col min="2567" max="2567" width="15.28515625" style="79" customWidth="1"/>
    <col min="2568" max="2568" width="14.28515625" style="79" customWidth="1"/>
    <col min="2569" max="2569" width="14.140625" style="79" customWidth="1"/>
    <col min="2570" max="2570" width="15.7109375" style="79" customWidth="1"/>
    <col min="2571" max="2571" width="16" style="79" customWidth="1"/>
    <col min="2572" max="2572" width="16.5703125" style="79" customWidth="1"/>
    <col min="2573" max="2573" width="14.5703125" style="79" customWidth="1"/>
    <col min="2574" max="2574" width="14" style="79" customWidth="1"/>
    <col min="2575" max="2575" width="11.85546875" style="79" customWidth="1"/>
    <col min="2576" max="2576" width="16.5703125" style="79" customWidth="1"/>
    <col min="2577" max="2577" width="15.5703125" style="79" customWidth="1"/>
    <col min="2578" max="2578" width="14.85546875" style="79" customWidth="1"/>
    <col min="2579" max="2579" width="15" style="79" customWidth="1"/>
    <col min="2580" max="2580" width="14.7109375" style="79" customWidth="1"/>
    <col min="2581" max="2581" width="15.140625" style="79" customWidth="1"/>
    <col min="2582" max="2582" width="14.85546875" style="79" customWidth="1"/>
    <col min="2583" max="2583" width="24.85546875" style="79" customWidth="1"/>
    <col min="2584" max="2584" width="11.85546875" style="79" customWidth="1"/>
    <col min="2585" max="2585" width="12.85546875" style="79" customWidth="1"/>
    <col min="2586" max="2586" width="13.28515625" style="79" customWidth="1"/>
    <col min="2587" max="2587" width="14.28515625" style="79" customWidth="1"/>
    <col min="2588" max="2588" width="15" style="79" customWidth="1"/>
    <col min="2589" max="2589" width="15.140625" style="79" customWidth="1"/>
    <col min="2590" max="2590" width="15" style="79" customWidth="1"/>
    <col min="2591" max="2591" width="11" style="79" customWidth="1"/>
    <col min="2592" max="2592" width="12.7109375" style="79" customWidth="1"/>
    <col min="2593" max="2593" width="15" style="79" customWidth="1"/>
    <col min="2594" max="2594" width="11" style="79" customWidth="1"/>
    <col min="2595" max="2595" width="11.42578125" style="79" customWidth="1"/>
    <col min="2596" max="2597" width="9.140625" style="79"/>
    <col min="2598" max="2598" width="15.140625" style="79" customWidth="1"/>
    <col min="2599" max="2600" width="9.140625" style="79"/>
    <col min="2601" max="2601" width="12.5703125" style="79" customWidth="1"/>
    <col min="2602" max="2602" width="255.7109375" style="79" bestFit="1" customWidth="1"/>
    <col min="2603" max="2816" width="9.140625" style="79"/>
    <col min="2817" max="2818" width="0" style="79" hidden="1" customWidth="1"/>
    <col min="2819" max="2819" width="20.42578125" style="79" bestFit="1" customWidth="1"/>
    <col min="2820" max="2820" width="20.42578125" style="79" customWidth="1"/>
    <col min="2821" max="2822" width="0" style="79" hidden="1" customWidth="1"/>
    <col min="2823" max="2823" width="15.28515625" style="79" customWidth="1"/>
    <col min="2824" max="2824" width="14.28515625" style="79" customWidth="1"/>
    <col min="2825" max="2825" width="14.140625" style="79" customWidth="1"/>
    <col min="2826" max="2826" width="15.7109375" style="79" customWidth="1"/>
    <col min="2827" max="2827" width="16" style="79" customWidth="1"/>
    <col min="2828" max="2828" width="16.5703125" style="79" customWidth="1"/>
    <col min="2829" max="2829" width="14.5703125" style="79" customWidth="1"/>
    <col min="2830" max="2830" width="14" style="79" customWidth="1"/>
    <col min="2831" max="2831" width="11.85546875" style="79" customWidth="1"/>
    <col min="2832" max="2832" width="16.5703125" style="79" customWidth="1"/>
    <col min="2833" max="2833" width="15.5703125" style="79" customWidth="1"/>
    <col min="2834" max="2834" width="14.85546875" style="79" customWidth="1"/>
    <col min="2835" max="2835" width="15" style="79" customWidth="1"/>
    <col min="2836" max="2836" width="14.7109375" style="79" customWidth="1"/>
    <col min="2837" max="2837" width="15.140625" style="79" customWidth="1"/>
    <col min="2838" max="2838" width="14.85546875" style="79" customWidth="1"/>
    <col min="2839" max="2839" width="24.85546875" style="79" customWidth="1"/>
    <col min="2840" max="2840" width="11.85546875" style="79" customWidth="1"/>
    <col min="2841" max="2841" width="12.85546875" style="79" customWidth="1"/>
    <col min="2842" max="2842" width="13.28515625" style="79" customWidth="1"/>
    <col min="2843" max="2843" width="14.28515625" style="79" customWidth="1"/>
    <col min="2844" max="2844" width="15" style="79" customWidth="1"/>
    <col min="2845" max="2845" width="15.140625" style="79" customWidth="1"/>
    <col min="2846" max="2846" width="15" style="79" customWidth="1"/>
    <col min="2847" max="2847" width="11" style="79" customWidth="1"/>
    <col min="2848" max="2848" width="12.7109375" style="79" customWidth="1"/>
    <col min="2849" max="2849" width="15" style="79" customWidth="1"/>
    <col min="2850" max="2850" width="11" style="79" customWidth="1"/>
    <col min="2851" max="2851" width="11.42578125" style="79" customWidth="1"/>
    <col min="2852" max="2853" width="9.140625" style="79"/>
    <col min="2854" max="2854" width="15.140625" style="79" customWidth="1"/>
    <col min="2855" max="2856" width="9.140625" style="79"/>
    <col min="2857" max="2857" width="12.5703125" style="79" customWidth="1"/>
    <col min="2858" max="2858" width="255.7109375" style="79" bestFit="1" customWidth="1"/>
    <col min="2859" max="3072" width="9.140625" style="79"/>
    <col min="3073" max="3074" width="0" style="79" hidden="1" customWidth="1"/>
    <col min="3075" max="3075" width="20.42578125" style="79" bestFit="1" customWidth="1"/>
    <col min="3076" max="3076" width="20.42578125" style="79" customWidth="1"/>
    <col min="3077" max="3078" width="0" style="79" hidden="1" customWidth="1"/>
    <col min="3079" max="3079" width="15.28515625" style="79" customWidth="1"/>
    <col min="3080" max="3080" width="14.28515625" style="79" customWidth="1"/>
    <col min="3081" max="3081" width="14.140625" style="79" customWidth="1"/>
    <col min="3082" max="3082" width="15.7109375" style="79" customWidth="1"/>
    <col min="3083" max="3083" width="16" style="79" customWidth="1"/>
    <col min="3084" max="3084" width="16.5703125" style="79" customWidth="1"/>
    <col min="3085" max="3085" width="14.5703125" style="79" customWidth="1"/>
    <col min="3086" max="3086" width="14" style="79" customWidth="1"/>
    <col min="3087" max="3087" width="11.85546875" style="79" customWidth="1"/>
    <col min="3088" max="3088" width="16.5703125" style="79" customWidth="1"/>
    <col min="3089" max="3089" width="15.5703125" style="79" customWidth="1"/>
    <col min="3090" max="3090" width="14.85546875" style="79" customWidth="1"/>
    <col min="3091" max="3091" width="15" style="79" customWidth="1"/>
    <col min="3092" max="3092" width="14.7109375" style="79" customWidth="1"/>
    <col min="3093" max="3093" width="15.140625" style="79" customWidth="1"/>
    <col min="3094" max="3094" width="14.85546875" style="79" customWidth="1"/>
    <col min="3095" max="3095" width="24.85546875" style="79" customWidth="1"/>
    <col min="3096" max="3096" width="11.85546875" style="79" customWidth="1"/>
    <col min="3097" max="3097" width="12.85546875" style="79" customWidth="1"/>
    <col min="3098" max="3098" width="13.28515625" style="79" customWidth="1"/>
    <col min="3099" max="3099" width="14.28515625" style="79" customWidth="1"/>
    <col min="3100" max="3100" width="15" style="79" customWidth="1"/>
    <col min="3101" max="3101" width="15.140625" style="79" customWidth="1"/>
    <col min="3102" max="3102" width="15" style="79" customWidth="1"/>
    <col min="3103" max="3103" width="11" style="79" customWidth="1"/>
    <col min="3104" max="3104" width="12.7109375" style="79" customWidth="1"/>
    <col min="3105" max="3105" width="15" style="79" customWidth="1"/>
    <col min="3106" max="3106" width="11" style="79" customWidth="1"/>
    <col min="3107" max="3107" width="11.42578125" style="79" customWidth="1"/>
    <col min="3108" max="3109" width="9.140625" style="79"/>
    <col min="3110" max="3110" width="15.140625" style="79" customWidth="1"/>
    <col min="3111" max="3112" width="9.140625" style="79"/>
    <col min="3113" max="3113" width="12.5703125" style="79" customWidth="1"/>
    <col min="3114" max="3114" width="255.7109375" style="79" bestFit="1" customWidth="1"/>
    <col min="3115" max="3328" width="9.140625" style="79"/>
    <col min="3329" max="3330" width="0" style="79" hidden="1" customWidth="1"/>
    <col min="3331" max="3331" width="20.42578125" style="79" bestFit="1" customWidth="1"/>
    <col min="3332" max="3332" width="20.42578125" style="79" customWidth="1"/>
    <col min="3333" max="3334" width="0" style="79" hidden="1" customWidth="1"/>
    <col min="3335" max="3335" width="15.28515625" style="79" customWidth="1"/>
    <col min="3336" max="3336" width="14.28515625" style="79" customWidth="1"/>
    <col min="3337" max="3337" width="14.140625" style="79" customWidth="1"/>
    <col min="3338" max="3338" width="15.7109375" style="79" customWidth="1"/>
    <col min="3339" max="3339" width="16" style="79" customWidth="1"/>
    <col min="3340" max="3340" width="16.5703125" style="79" customWidth="1"/>
    <col min="3341" max="3341" width="14.5703125" style="79" customWidth="1"/>
    <col min="3342" max="3342" width="14" style="79" customWidth="1"/>
    <col min="3343" max="3343" width="11.85546875" style="79" customWidth="1"/>
    <col min="3344" max="3344" width="16.5703125" style="79" customWidth="1"/>
    <col min="3345" max="3345" width="15.5703125" style="79" customWidth="1"/>
    <col min="3346" max="3346" width="14.85546875" style="79" customWidth="1"/>
    <col min="3347" max="3347" width="15" style="79" customWidth="1"/>
    <col min="3348" max="3348" width="14.7109375" style="79" customWidth="1"/>
    <col min="3349" max="3349" width="15.140625" style="79" customWidth="1"/>
    <col min="3350" max="3350" width="14.85546875" style="79" customWidth="1"/>
    <col min="3351" max="3351" width="24.85546875" style="79" customWidth="1"/>
    <col min="3352" max="3352" width="11.85546875" style="79" customWidth="1"/>
    <col min="3353" max="3353" width="12.85546875" style="79" customWidth="1"/>
    <col min="3354" max="3354" width="13.28515625" style="79" customWidth="1"/>
    <col min="3355" max="3355" width="14.28515625" style="79" customWidth="1"/>
    <col min="3356" max="3356" width="15" style="79" customWidth="1"/>
    <col min="3357" max="3357" width="15.140625" style="79" customWidth="1"/>
    <col min="3358" max="3358" width="15" style="79" customWidth="1"/>
    <col min="3359" max="3359" width="11" style="79" customWidth="1"/>
    <col min="3360" max="3360" width="12.7109375" style="79" customWidth="1"/>
    <col min="3361" max="3361" width="15" style="79" customWidth="1"/>
    <col min="3362" max="3362" width="11" style="79" customWidth="1"/>
    <col min="3363" max="3363" width="11.42578125" style="79" customWidth="1"/>
    <col min="3364" max="3365" width="9.140625" style="79"/>
    <col min="3366" max="3366" width="15.140625" style="79" customWidth="1"/>
    <col min="3367" max="3368" width="9.140625" style="79"/>
    <col min="3369" max="3369" width="12.5703125" style="79" customWidth="1"/>
    <col min="3370" max="3370" width="255.7109375" style="79" bestFit="1" customWidth="1"/>
    <col min="3371" max="3584" width="9.140625" style="79"/>
    <col min="3585" max="3586" width="0" style="79" hidden="1" customWidth="1"/>
    <col min="3587" max="3587" width="20.42578125" style="79" bestFit="1" customWidth="1"/>
    <col min="3588" max="3588" width="20.42578125" style="79" customWidth="1"/>
    <col min="3589" max="3590" width="0" style="79" hidden="1" customWidth="1"/>
    <col min="3591" max="3591" width="15.28515625" style="79" customWidth="1"/>
    <col min="3592" max="3592" width="14.28515625" style="79" customWidth="1"/>
    <col min="3593" max="3593" width="14.140625" style="79" customWidth="1"/>
    <col min="3594" max="3594" width="15.7109375" style="79" customWidth="1"/>
    <col min="3595" max="3595" width="16" style="79" customWidth="1"/>
    <col min="3596" max="3596" width="16.5703125" style="79" customWidth="1"/>
    <col min="3597" max="3597" width="14.5703125" style="79" customWidth="1"/>
    <col min="3598" max="3598" width="14" style="79" customWidth="1"/>
    <col min="3599" max="3599" width="11.85546875" style="79" customWidth="1"/>
    <col min="3600" max="3600" width="16.5703125" style="79" customWidth="1"/>
    <col min="3601" max="3601" width="15.5703125" style="79" customWidth="1"/>
    <col min="3602" max="3602" width="14.85546875" style="79" customWidth="1"/>
    <col min="3603" max="3603" width="15" style="79" customWidth="1"/>
    <col min="3604" max="3604" width="14.7109375" style="79" customWidth="1"/>
    <col min="3605" max="3605" width="15.140625" style="79" customWidth="1"/>
    <col min="3606" max="3606" width="14.85546875" style="79" customWidth="1"/>
    <col min="3607" max="3607" width="24.85546875" style="79" customWidth="1"/>
    <col min="3608" max="3608" width="11.85546875" style="79" customWidth="1"/>
    <col min="3609" max="3609" width="12.85546875" style="79" customWidth="1"/>
    <col min="3610" max="3610" width="13.28515625" style="79" customWidth="1"/>
    <col min="3611" max="3611" width="14.28515625" style="79" customWidth="1"/>
    <col min="3612" max="3612" width="15" style="79" customWidth="1"/>
    <col min="3613" max="3613" width="15.140625" style="79" customWidth="1"/>
    <col min="3614" max="3614" width="15" style="79" customWidth="1"/>
    <col min="3615" max="3615" width="11" style="79" customWidth="1"/>
    <col min="3616" max="3616" width="12.7109375" style="79" customWidth="1"/>
    <col min="3617" max="3617" width="15" style="79" customWidth="1"/>
    <col min="3618" max="3618" width="11" style="79" customWidth="1"/>
    <col min="3619" max="3619" width="11.42578125" style="79" customWidth="1"/>
    <col min="3620" max="3621" width="9.140625" style="79"/>
    <col min="3622" max="3622" width="15.140625" style="79" customWidth="1"/>
    <col min="3623" max="3624" width="9.140625" style="79"/>
    <col min="3625" max="3625" width="12.5703125" style="79" customWidth="1"/>
    <col min="3626" max="3626" width="255.7109375" style="79" bestFit="1" customWidth="1"/>
    <col min="3627" max="3840" width="9.140625" style="79"/>
    <col min="3841" max="3842" width="0" style="79" hidden="1" customWidth="1"/>
    <col min="3843" max="3843" width="20.42578125" style="79" bestFit="1" customWidth="1"/>
    <col min="3844" max="3844" width="20.42578125" style="79" customWidth="1"/>
    <col min="3845" max="3846" width="0" style="79" hidden="1" customWidth="1"/>
    <col min="3847" max="3847" width="15.28515625" style="79" customWidth="1"/>
    <col min="3848" max="3848" width="14.28515625" style="79" customWidth="1"/>
    <col min="3849" max="3849" width="14.140625" style="79" customWidth="1"/>
    <col min="3850" max="3850" width="15.7109375" style="79" customWidth="1"/>
    <col min="3851" max="3851" width="16" style="79" customWidth="1"/>
    <col min="3852" max="3852" width="16.5703125" style="79" customWidth="1"/>
    <col min="3853" max="3853" width="14.5703125" style="79" customWidth="1"/>
    <col min="3854" max="3854" width="14" style="79" customWidth="1"/>
    <col min="3855" max="3855" width="11.85546875" style="79" customWidth="1"/>
    <col min="3856" max="3856" width="16.5703125" style="79" customWidth="1"/>
    <col min="3857" max="3857" width="15.5703125" style="79" customWidth="1"/>
    <col min="3858" max="3858" width="14.85546875" style="79" customWidth="1"/>
    <col min="3859" max="3859" width="15" style="79" customWidth="1"/>
    <col min="3860" max="3860" width="14.7109375" style="79" customWidth="1"/>
    <col min="3861" max="3861" width="15.140625" style="79" customWidth="1"/>
    <col min="3862" max="3862" width="14.85546875" style="79" customWidth="1"/>
    <col min="3863" max="3863" width="24.85546875" style="79" customWidth="1"/>
    <col min="3864" max="3864" width="11.85546875" style="79" customWidth="1"/>
    <col min="3865" max="3865" width="12.85546875" style="79" customWidth="1"/>
    <col min="3866" max="3866" width="13.28515625" style="79" customWidth="1"/>
    <col min="3867" max="3867" width="14.28515625" style="79" customWidth="1"/>
    <col min="3868" max="3868" width="15" style="79" customWidth="1"/>
    <col min="3869" max="3869" width="15.140625" style="79" customWidth="1"/>
    <col min="3870" max="3870" width="15" style="79" customWidth="1"/>
    <col min="3871" max="3871" width="11" style="79" customWidth="1"/>
    <col min="3872" max="3872" width="12.7109375" style="79" customWidth="1"/>
    <col min="3873" max="3873" width="15" style="79" customWidth="1"/>
    <col min="3874" max="3874" width="11" style="79" customWidth="1"/>
    <col min="3875" max="3875" width="11.42578125" style="79" customWidth="1"/>
    <col min="3876" max="3877" width="9.140625" style="79"/>
    <col min="3878" max="3878" width="15.140625" style="79" customWidth="1"/>
    <col min="3879" max="3880" width="9.140625" style="79"/>
    <col min="3881" max="3881" width="12.5703125" style="79" customWidth="1"/>
    <col min="3882" max="3882" width="255.7109375" style="79" bestFit="1" customWidth="1"/>
    <col min="3883" max="4096" width="9.140625" style="79"/>
    <col min="4097" max="4098" width="0" style="79" hidden="1" customWidth="1"/>
    <col min="4099" max="4099" width="20.42578125" style="79" bestFit="1" customWidth="1"/>
    <col min="4100" max="4100" width="20.42578125" style="79" customWidth="1"/>
    <col min="4101" max="4102" width="0" style="79" hidden="1" customWidth="1"/>
    <col min="4103" max="4103" width="15.28515625" style="79" customWidth="1"/>
    <col min="4104" max="4104" width="14.28515625" style="79" customWidth="1"/>
    <col min="4105" max="4105" width="14.140625" style="79" customWidth="1"/>
    <col min="4106" max="4106" width="15.7109375" style="79" customWidth="1"/>
    <col min="4107" max="4107" width="16" style="79" customWidth="1"/>
    <col min="4108" max="4108" width="16.5703125" style="79" customWidth="1"/>
    <col min="4109" max="4109" width="14.5703125" style="79" customWidth="1"/>
    <col min="4110" max="4110" width="14" style="79" customWidth="1"/>
    <col min="4111" max="4111" width="11.85546875" style="79" customWidth="1"/>
    <col min="4112" max="4112" width="16.5703125" style="79" customWidth="1"/>
    <col min="4113" max="4113" width="15.5703125" style="79" customWidth="1"/>
    <col min="4114" max="4114" width="14.85546875" style="79" customWidth="1"/>
    <col min="4115" max="4115" width="15" style="79" customWidth="1"/>
    <col min="4116" max="4116" width="14.7109375" style="79" customWidth="1"/>
    <col min="4117" max="4117" width="15.140625" style="79" customWidth="1"/>
    <col min="4118" max="4118" width="14.85546875" style="79" customWidth="1"/>
    <col min="4119" max="4119" width="24.85546875" style="79" customWidth="1"/>
    <col min="4120" max="4120" width="11.85546875" style="79" customWidth="1"/>
    <col min="4121" max="4121" width="12.85546875" style="79" customWidth="1"/>
    <col min="4122" max="4122" width="13.28515625" style="79" customWidth="1"/>
    <col min="4123" max="4123" width="14.28515625" style="79" customWidth="1"/>
    <col min="4124" max="4124" width="15" style="79" customWidth="1"/>
    <col min="4125" max="4125" width="15.140625" style="79" customWidth="1"/>
    <col min="4126" max="4126" width="15" style="79" customWidth="1"/>
    <col min="4127" max="4127" width="11" style="79" customWidth="1"/>
    <col min="4128" max="4128" width="12.7109375" style="79" customWidth="1"/>
    <col min="4129" max="4129" width="15" style="79" customWidth="1"/>
    <col min="4130" max="4130" width="11" style="79" customWidth="1"/>
    <col min="4131" max="4131" width="11.42578125" style="79" customWidth="1"/>
    <col min="4132" max="4133" width="9.140625" style="79"/>
    <col min="4134" max="4134" width="15.140625" style="79" customWidth="1"/>
    <col min="4135" max="4136" width="9.140625" style="79"/>
    <col min="4137" max="4137" width="12.5703125" style="79" customWidth="1"/>
    <col min="4138" max="4138" width="255.7109375" style="79" bestFit="1" customWidth="1"/>
    <col min="4139" max="4352" width="9.140625" style="79"/>
    <col min="4353" max="4354" width="0" style="79" hidden="1" customWidth="1"/>
    <col min="4355" max="4355" width="20.42578125" style="79" bestFit="1" customWidth="1"/>
    <col min="4356" max="4356" width="20.42578125" style="79" customWidth="1"/>
    <col min="4357" max="4358" width="0" style="79" hidden="1" customWidth="1"/>
    <col min="4359" max="4359" width="15.28515625" style="79" customWidth="1"/>
    <col min="4360" max="4360" width="14.28515625" style="79" customWidth="1"/>
    <col min="4361" max="4361" width="14.140625" style="79" customWidth="1"/>
    <col min="4362" max="4362" width="15.7109375" style="79" customWidth="1"/>
    <col min="4363" max="4363" width="16" style="79" customWidth="1"/>
    <col min="4364" max="4364" width="16.5703125" style="79" customWidth="1"/>
    <col min="4365" max="4365" width="14.5703125" style="79" customWidth="1"/>
    <col min="4366" max="4366" width="14" style="79" customWidth="1"/>
    <col min="4367" max="4367" width="11.85546875" style="79" customWidth="1"/>
    <col min="4368" max="4368" width="16.5703125" style="79" customWidth="1"/>
    <col min="4369" max="4369" width="15.5703125" style="79" customWidth="1"/>
    <col min="4370" max="4370" width="14.85546875" style="79" customWidth="1"/>
    <col min="4371" max="4371" width="15" style="79" customWidth="1"/>
    <col min="4372" max="4372" width="14.7109375" style="79" customWidth="1"/>
    <col min="4373" max="4373" width="15.140625" style="79" customWidth="1"/>
    <col min="4374" max="4374" width="14.85546875" style="79" customWidth="1"/>
    <col min="4375" max="4375" width="24.85546875" style="79" customWidth="1"/>
    <col min="4376" max="4376" width="11.85546875" style="79" customWidth="1"/>
    <col min="4377" max="4377" width="12.85546875" style="79" customWidth="1"/>
    <col min="4378" max="4378" width="13.28515625" style="79" customWidth="1"/>
    <col min="4379" max="4379" width="14.28515625" style="79" customWidth="1"/>
    <col min="4380" max="4380" width="15" style="79" customWidth="1"/>
    <col min="4381" max="4381" width="15.140625" style="79" customWidth="1"/>
    <col min="4382" max="4382" width="15" style="79" customWidth="1"/>
    <col min="4383" max="4383" width="11" style="79" customWidth="1"/>
    <col min="4384" max="4384" width="12.7109375" style="79" customWidth="1"/>
    <col min="4385" max="4385" width="15" style="79" customWidth="1"/>
    <col min="4386" max="4386" width="11" style="79" customWidth="1"/>
    <col min="4387" max="4387" width="11.42578125" style="79" customWidth="1"/>
    <col min="4388" max="4389" width="9.140625" style="79"/>
    <col min="4390" max="4390" width="15.140625" style="79" customWidth="1"/>
    <col min="4391" max="4392" width="9.140625" style="79"/>
    <col min="4393" max="4393" width="12.5703125" style="79" customWidth="1"/>
    <col min="4394" max="4394" width="255.7109375" style="79" bestFit="1" customWidth="1"/>
    <col min="4395" max="4608" width="9.140625" style="79"/>
    <col min="4609" max="4610" width="0" style="79" hidden="1" customWidth="1"/>
    <col min="4611" max="4611" width="20.42578125" style="79" bestFit="1" customWidth="1"/>
    <col min="4612" max="4612" width="20.42578125" style="79" customWidth="1"/>
    <col min="4613" max="4614" width="0" style="79" hidden="1" customWidth="1"/>
    <col min="4615" max="4615" width="15.28515625" style="79" customWidth="1"/>
    <col min="4616" max="4616" width="14.28515625" style="79" customWidth="1"/>
    <col min="4617" max="4617" width="14.140625" style="79" customWidth="1"/>
    <col min="4618" max="4618" width="15.7109375" style="79" customWidth="1"/>
    <col min="4619" max="4619" width="16" style="79" customWidth="1"/>
    <col min="4620" max="4620" width="16.5703125" style="79" customWidth="1"/>
    <col min="4621" max="4621" width="14.5703125" style="79" customWidth="1"/>
    <col min="4622" max="4622" width="14" style="79" customWidth="1"/>
    <col min="4623" max="4623" width="11.85546875" style="79" customWidth="1"/>
    <col min="4624" max="4624" width="16.5703125" style="79" customWidth="1"/>
    <col min="4625" max="4625" width="15.5703125" style="79" customWidth="1"/>
    <col min="4626" max="4626" width="14.85546875" style="79" customWidth="1"/>
    <col min="4627" max="4627" width="15" style="79" customWidth="1"/>
    <col min="4628" max="4628" width="14.7109375" style="79" customWidth="1"/>
    <col min="4629" max="4629" width="15.140625" style="79" customWidth="1"/>
    <col min="4630" max="4630" width="14.85546875" style="79" customWidth="1"/>
    <col min="4631" max="4631" width="24.85546875" style="79" customWidth="1"/>
    <col min="4632" max="4632" width="11.85546875" style="79" customWidth="1"/>
    <col min="4633" max="4633" width="12.85546875" style="79" customWidth="1"/>
    <col min="4634" max="4634" width="13.28515625" style="79" customWidth="1"/>
    <col min="4635" max="4635" width="14.28515625" style="79" customWidth="1"/>
    <col min="4636" max="4636" width="15" style="79" customWidth="1"/>
    <col min="4637" max="4637" width="15.140625" style="79" customWidth="1"/>
    <col min="4638" max="4638" width="15" style="79" customWidth="1"/>
    <col min="4639" max="4639" width="11" style="79" customWidth="1"/>
    <col min="4640" max="4640" width="12.7109375" style="79" customWidth="1"/>
    <col min="4641" max="4641" width="15" style="79" customWidth="1"/>
    <col min="4642" max="4642" width="11" style="79" customWidth="1"/>
    <col min="4643" max="4643" width="11.42578125" style="79" customWidth="1"/>
    <col min="4644" max="4645" width="9.140625" style="79"/>
    <col min="4646" max="4646" width="15.140625" style="79" customWidth="1"/>
    <col min="4647" max="4648" width="9.140625" style="79"/>
    <col min="4649" max="4649" width="12.5703125" style="79" customWidth="1"/>
    <col min="4650" max="4650" width="255.7109375" style="79" bestFit="1" customWidth="1"/>
    <col min="4651" max="4864" width="9.140625" style="79"/>
    <col min="4865" max="4866" width="0" style="79" hidden="1" customWidth="1"/>
    <col min="4867" max="4867" width="20.42578125" style="79" bestFit="1" customWidth="1"/>
    <col min="4868" max="4868" width="20.42578125" style="79" customWidth="1"/>
    <col min="4869" max="4870" width="0" style="79" hidden="1" customWidth="1"/>
    <col min="4871" max="4871" width="15.28515625" style="79" customWidth="1"/>
    <col min="4872" max="4872" width="14.28515625" style="79" customWidth="1"/>
    <col min="4873" max="4873" width="14.140625" style="79" customWidth="1"/>
    <col min="4874" max="4874" width="15.7109375" style="79" customWidth="1"/>
    <col min="4875" max="4875" width="16" style="79" customWidth="1"/>
    <col min="4876" max="4876" width="16.5703125" style="79" customWidth="1"/>
    <col min="4877" max="4877" width="14.5703125" style="79" customWidth="1"/>
    <col min="4878" max="4878" width="14" style="79" customWidth="1"/>
    <col min="4879" max="4879" width="11.85546875" style="79" customWidth="1"/>
    <col min="4880" max="4880" width="16.5703125" style="79" customWidth="1"/>
    <col min="4881" max="4881" width="15.5703125" style="79" customWidth="1"/>
    <col min="4882" max="4882" width="14.85546875" style="79" customWidth="1"/>
    <col min="4883" max="4883" width="15" style="79" customWidth="1"/>
    <col min="4884" max="4884" width="14.7109375" style="79" customWidth="1"/>
    <col min="4885" max="4885" width="15.140625" style="79" customWidth="1"/>
    <col min="4886" max="4886" width="14.85546875" style="79" customWidth="1"/>
    <col min="4887" max="4887" width="24.85546875" style="79" customWidth="1"/>
    <col min="4888" max="4888" width="11.85546875" style="79" customWidth="1"/>
    <col min="4889" max="4889" width="12.85546875" style="79" customWidth="1"/>
    <col min="4890" max="4890" width="13.28515625" style="79" customWidth="1"/>
    <col min="4891" max="4891" width="14.28515625" style="79" customWidth="1"/>
    <col min="4892" max="4892" width="15" style="79" customWidth="1"/>
    <col min="4893" max="4893" width="15.140625" style="79" customWidth="1"/>
    <col min="4894" max="4894" width="15" style="79" customWidth="1"/>
    <col min="4895" max="4895" width="11" style="79" customWidth="1"/>
    <col min="4896" max="4896" width="12.7109375" style="79" customWidth="1"/>
    <col min="4897" max="4897" width="15" style="79" customWidth="1"/>
    <col min="4898" max="4898" width="11" style="79" customWidth="1"/>
    <col min="4899" max="4899" width="11.42578125" style="79" customWidth="1"/>
    <col min="4900" max="4901" width="9.140625" style="79"/>
    <col min="4902" max="4902" width="15.140625" style="79" customWidth="1"/>
    <col min="4903" max="4904" width="9.140625" style="79"/>
    <col min="4905" max="4905" width="12.5703125" style="79" customWidth="1"/>
    <col min="4906" max="4906" width="255.7109375" style="79" bestFit="1" customWidth="1"/>
    <col min="4907" max="5120" width="9.140625" style="79"/>
    <col min="5121" max="5122" width="0" style="79" hidden="1" customWidth="1"/>
    <col min="5123" max="5123" width="20.42578125" style="79" bestFit="1" customWidth="1"/>
    <col min="5124" max="5124" width="20.42578125" style="79" customWidth="1"/>
    <col min="5125" max="5126" width="0" style="79" hidden="1" customWidth="1"/>
    <col min="5127" max="5127" width="15.28515625" style="79" customWidth="1"/>
    <col min="5128" max="5128" width="14.28515625" style="79" customWidth="1"/>
    <col min="5129" max="5129" width="14.140625" style="79" customWidth="1"/>
    <col min="5130" max="5130" width="15.7109375" style="79" customWidth="1"/>
    <col min="5131" max="5131" width="16" style="79" customWidth="1"/>
    <col min="5132" max="5132" width="16.5703125" style="79" customWidth="1"/>
    <col min="5133" max="5133" width="14.5703125" style="79" customWidth="1"/>
    <col min="5134" max="5134" width="14" style="79" customWidth="1"/>
    <col min="5135" max="5135" width="11.85546875" style="79" customWidth="1"/>
    <col min="5136" max="5136" width="16.5703125" style="79" customWidth="1"/>
    <col min="5137" max="5137" width="15.5703125" style="79" customWidth="1"/>
    <col min="5138" max="5138" width="14.85546875" style="79" customWidth="1"/>
    <col min="5139" max="5139" width="15" style="79" customWidth="1"/>
    <col min="5140" max="5140" width="14.7109375" style="79" customWidth="1"/>
    <col min="5141" max="5141" width="15.140625" style="79" customWidth="1"/>
    <col min="5142" max="5142" width="14.85546875" style="79" customWidth="1"/>
    <col min="5143" max="5143" width="24.85546875" style="79" customWidth="1"/>
    <col min="5144" max="5144" width="11.85546875" style="79" customWidth="1"/>
    <col min="5145" max="5145" width="12.85546875" style="79" customWidth="1"/>
    <col min="5146" max="5146" width="13.28515625" style="79" customWidth="1"/>
    <col min="5147" max="5147" width="14.28515625" style="79" customWidth="1"/>
    <col min="5148" max="5148" width="15" style="79" customWidth="1"/>
    <col min="5149" max="5149" width="15.140625" style="79" customWidth="1"/>
    <col min="5150" max="5150" width="15" style="79" customWidth="1"/>
    <col min="5151" max="5151" width="11" style="79" customWidth="1"/>
    <col min="5152" max="5152" width="12.7109375" style="79" customWidth="1"/>
    <col min="5153" max="5153" width="15" style="79" customWidth="1"/>
    <col min="5154" max="5154" width="11" style="79" customWidth="1"/>
    <col min="5155" max="5155" width="11.42578125" style="79" customWidth="1"/>
    <col min="5156" max="5157" width="9.140625" style="79"/>
    <col min="5158" max="5158" width="15.140625" style="79" customWidth="1"/>
    <col min="5159" max="5160" width="9.140625" style="79"/>
    <col min="5161" max="5161" width="12.5703125" style="79" customWidth="1"/>
    <col min="5162" max="5162" width="255.7109375" style="79" bestFit="1" customWidth="1"/>
    <col min="5163" max="5376" width="9.140625" style="79"/>
    <col min="5377" max="5378" width="0" style="79" hidden="1" customWidth="1"/>
    <col min="5379" max="5379" width="20.42578125" style="79" bestFit="1" customWidth="1"/>
    <col min="5380" max="5380" width="20.42578125" style="79" customWidth="1"/>
    <col min="5381" max="5382" width="0" style="79" hidden="1" customWidth="1"/>
    <col min="5383" max="5383" width="15.28515625" style="79" customWidth="1"/>
    <col min="5384" max="5384" width="14.28515625" style="79" customWidth="1"/>
    <col min="5385" max="5385" width="14.140625" style="79" customWidth="1"/>
    <col min="5386" max="5386" width="15.7109375" style="79" customWidth="1"/>
    <col min="5387" max="5387" width="16" style="79" customWidth="1"/>
    <col min="5388" max="5388" width="16.5703125" style="79" customWidth="1"/>
    <col min="5389" max="5389" width="14.5703125" style="79" customWidth="1"/>
    <col min="5390" max="5390" width="14" style="79" customWidth="1"/>
    <col min="5391" max="5391" width="11.85546875" style="79" customWidth="1"/>
    <col min="5392" max="5392" width="16.5703125" style="79" customWidth="1"/>
    <col min="5393" max="5393" width="15.5703125" style="79" customWidth="1"/>
    <col min="5394" max="5394" width="14.85546875" style="79" customWidth="1"/>
    <col min="5395" max="5395" width="15" style="79" customWidth="1"/>
    <col min="5396" max="5396" width="14.7109375" style="79" customWidth="1"/>
    <col min="5397" max="5397" width="15.140625" style="79" customWidth="1"/>
    <col min="5398" max="5398" width="14.85546875" style="79" customWidth="1"/>
    <col min="5399" max="5399" width="24.85546875" style="79" customWidth="1"/>
    <col min="5400" max="5400" width="11.85546875" style="79" customWidth="1"/>
    <col min="5401" max="5401" width="12.85546875" style="79" customWidth="1"/>
    <col min="5402" max="5402" width="13.28515625" style="79" customWidth="1"/>
    <col min="5403" max="5403" width="14.28515625" style="79" customWidth="1"/>
    <col min="5404" max="5404" width="15" style="79" customWidth="1"/>
    <col min="5405" max="5405" width="15.140625" style="79" customWidth="1"/>
    <col min="5406" max="5406" width="15" style="79" customWidth="1"/>
    <col min="5407" max="5407" width="11" style="79" customWidth="1"/>
    <col min="5408" max="5408" width="12.7109375" style="79" customWidth="1"/>
    <col min="5409" max="5409" width="15" style="79" customWidth="1"/>
    <col min="5410" max="5410" width="11" style="79" customWidth="1"/>
    <col min="5411" max="5411" width="11.42578125" style="79" customWidth="1"/>
    <col min="5412" max="5413" width="9.140625" style="79"/>
    <col min="5414" max="5414" width="15.140625" style="79" customWidth="1"/>
    <col min="5415" max="5416" width="9.140625" style="79"/>
    <col min="5417" max="5417" width="12.5703125" style="79" customWidth="1"/>
    <col min="5418" max="5418" width="255.7109375" style="79" bestFit="1" customWidth="1"/>
    <col min="5419" max="5632" width="9.140625" style="79"/>
    <col min="5633" max="5634" width="0" style="79" hidden="1" customWidth="1"/>
    <col min="5635" max="5635" width="20.42578125" style="79" bestFit="1" customWidth="1"/>
    <col min="5636" max="5636" width="20.42578125" style="79" customWidth="1"/>
    <col min="5637" max="5638" width="0" style="79" hidden="1" customWidth="1"/>
    <col min="5639" max="5639" width="15.28515625" style="79" customWidth="1"/>
    <col min="5640" max="5640" width="14.28515625" style="79" customWidth="1"/>
    <col min="5641" max="5641" width="14.140625" style="79" customWidth="1"/>
    <col min="5642" max="5642" width="15.7109375" style="79" customWidth="1"/>
    <col min="5643" max="5643" width="16" style="79" customWidth="1"/>
    <col min="5644" max="5644" width="16.5703125" style="79" customWidth="1"/>
    <col min="5645" max="5645" width="14.5703125" style="79" customWidth="1"/>
    <col min="5646" max="5646" width="14" style="79" customWidth="1"/>
    <col min="5647" max="5647" width="11.85546875" style="79" customWidth="1"/>
    <col min="5648" max="5648" width="16.5703125" style="79" customWidth="1"/>
    <col min="5649" max="5649" width="15.5703125" style="79" customWidth="1"/>
    <col min="5650" max="5650" width="14.85546875" style="79" customWidth="1"/>
    <col min="5651" max="5651" width="15" style="79" customWidth="1"/>
    <col min="5652" max="5652" width="14.7109375" style="79" customWidth="1"/>
    <col min="5653" max="5653" width="15.140625" style="79" customWidth="1"/>
    <col min="5654" max="5654" width="14.85546875" style="79" customWidth="1"/>
    <col min="5655" max="5655" width="24.85546875" style="79" customWidth="1"/>
    <col min="5656" max="5656" width="11.85546875" style="79" customWidth="1"/>
    <col min="5657" max="5657" width="12.85546875" style="79" customWidth="1"/>
    <col min="5658" max="5658" width="13.28515625" style="79" customWidth="1"/>
    <col min="5659" max="5659" width="14.28515625" style="79" customWidth="1"/>
    <col min="5660" max="5660" width="15" style="79" customWidth="1"/>
    <col min="5661" max="5661" width="15.140625" style="79" customWidth="1"/>
    <col min="5662" max="5662" width="15" style="79" customWidth="1"/>
    <col min="5663" max="5663" width="11" style="79" customWidth="1"/>
    <col min="5664" max="5664" width="12.7109375" style="79" customWidth="1"/>
    <col min="5665" max="5665" width="15" style="79" customWidth="1"/>
    <col min="5666" max="5666" width="11" style="79" customWidth="1"/>
    <col min="5667" max="5667" width="11.42578125" style="79" customWidth="1"/>
    <col min="5668" max="5669" width="9.140625" style="79"/>
    <col min="5670" max="5670" width="15.140625" style="79" customWidth="1"/>
    <col min="5671" max="5672" width="9.140625" style="79"/>
    <col min="5673" max="5673" width="12.5703125" style="79" customWidth="1"/>
    <col min="5674" max="5674" width="255.7109375" style="79" bestFit="1" customWidth="1"/>
    <col min="5675" max="5888" width="9.140625" style="79"/>
    <col min="5889" max="5890" width="0" style="79" hidden="1" customWidth="1"/>
    <col min="5891" max="5891" width="20.42578125" style="79" bestFit="1" customWidth="1"/>
    <col min="5892" max="5892" width="20.42578125" style="79" customWidth="1"/>
    <col min="5893" max="5894" width="0" style="79" hidden="1" customWidth="1"/>
    <col min="5895" max="5895" width="15.28515625" style="79" customWidth="1"/>
    <col min="5896" max="5896" width="14.28515625" style="79" customWidth="1"/>
    <col min="5897" max="5897" width="14.140625" style="79" customWidth="1"/>
    <col min="5898" max="5898" width="15.7109375" style="79" customWidth="1"/>
    <col min="5899" max="5899" width="16" style="79" customWidth="1"/>
    <col min="5900" max="5900" width="16.5703125" style="79" customWidth="1"/>
    <col min="5901" max="5901" width="14.5703125" style="79" customWidth="1"/>
    <col min="5902" max="5902" width="14" style="79" customWidth="1"/>
    <col min="5903" max="5903" width="11.85546875" style="79" customWidth="1"/>
    <col min="5904" max="5904" width="16.5703125" style="79" customWidth="1"/>
    <col min="5905" max="5905" width="15.5703125" style="79" customWidth="1"/>
    <col min="5906" max="5906" width="14.85546875" style="79" customWidth="1"/>
    <col min="5907" max="5907" width="15" style="79" customWidth="1"/>
    <col min="5908" max="5908" width="14.7109375" style="79" customWidth="1"/>
    <col min="5909" max="5909" width="15.140625" style="79" customWidth="1"/>
    <col min="5910" max="5910" width="14.85546875" style="79" customWidth="1"/>
    <col min="5911" max="5911" width="24.85546875" style="79" customWidth="1"/>
    <col min="5912" max="5912" width="11.85546875" style="79" customWidth="1"/>
    <col min="5913" max="5913" width="12.85546875" style="79" customWidth="1"/>
    <col min="5914" max="5914" width="13.28515625" style="79" customWidth="1"/>
    <col min="5915" max="5915" width="14.28515625" style="79" customWidth="1"/>
    <col min="5916" max="5916" width="15" style="79" customWidth="1"/>
    <col min="5917" max="5917" width="15.140625" style="79" customWidth="1"/>
    <col min="5918" max="5918" width="15" style="79" customWidth="1"/>
    <col min="5919" max="5919" width="11" style="79" customWidth="1"/>
    <col min="5920" max="5920" width="12.7109375" style="79" customWidth="1"/>
    <col min="5921" max="5921" width="15" style="79" customWidth="1"/>
    <col min="5922" max="5922" width="11" style="79" customWidth="1"/>
    <col min="5923" max="5923" width="11.42578125" style="79" customWidth="1"/>
    <col min="5924" max="5925" width="9.140625" style="79"/>
    <col min="5926" max="5926" width="15.140625" style="79" customWidth="1"/>
    <col min="5927" max="5928" width="9.140625" style="79"/>
    <col min="5929" max="5929" width="12.5703125" style="79" customWidth="1"/>
    <col min="5930" max="5930" width="255.7109375" style="79" bestFit="1" customWidth="1"/>
    <col min="5931" max="6144" width="9.140625" style="79"/>
    <col min="6145" max="6146" width="0" style="79" hidden="1" customWidth="1"/>
    <col min="6147" max="6147" width="20.42578125" style="79" bestFit="1" customWidth="1"/>
    <col min="6148" max="6148" width="20.42578125" style="79" customWidth="1"/>
    <col min="6149" max="6150" width="0" style="79" hidden="1" customWidth="1"/>
    <col min="6151" max="6151" width="15.28515625" style="79" customWidth="1"/>
    <col min="6152" max="6152" width="14.28515625" style="79" customWidth="1"/>
    <col min="6153" max="6153" width="14.140625" style="79" customWidth="1"/>
    <col min="6154" max="6154" width="15.7109375" style="79" customWidth="1"/>
    <col min="6155" max="6155" width="16" style="79" customWidth="1"/>
    <col min="6156" max="6156" width="16.5703125" style="79" customWidth="1"/>
    <col min="6157" max="6157" width="14.5703125" style="79" customWidth="1"/>
    <col min="6158" max="6158" width="14" style="79" customWidth="1"/>
    <col min="6159" max="6159" width="11.85546875" style="79" customWidth="1"/>
    <col min="6160" max="6160" width="16.5703125" style="79" customWidth="1"/>
    <col min="6161" max="6161" width="15.5703125" style="79" customWidth="1"/>
    <col min="6162" max="6162" width="14.85546875" style="79" customWidth="1"/>
    <col min="6163" max="6163" width="15" style="79" customWidth="1"/>
    <col min="6164" max="6164" width="14.7109375" style="79" customWidth="1"/>
    <col min="6165" max="6165" width="15.140625" style="79" customWidth="1"/>
    <col min="6166" max="6166" width="14.85546875" style="79" customWidth="1"/>
    <col min="6167" max="6167" width="24.85546875" style="79" customWidth="1"/>
    <col min="6168" max="6168" width="11.85546875" style="79" customWidth="1"/>
    <col min="6169" max="6169" width="12.85546875" style="79" customWidth="1"/>
    <col min="6170" max="6170" width="13.28515625" style="79" customWidth="1"/>
    <col min="6171" max="6171" width="14.28515625" style="79" customWidth="1"/>
    <col min="6172" max="6172" width="15" style="79" customWidth="1"/>
    <col min="6173" max="6173" width="15.140625" style="79" customWidth="1"/>
    <col min="6174" max="6174" width="15" style="79" customWidth="1"/>
    <col min="6175" max="6175" width="11" style="79" customWidth="1"/>
    <col min="6176" max="6176" width="12.7109375" style="79" customWidth="1"/>
    <col min="6177" max="6177" width="15" style="79" customWidth="1"/>
    <col min="6178" max="6178" width="11" style="79" customWidth="1"/>
    <col min="6179" max="6179" width="11.42578125" style="79" customWidth="1"/>
    <col min="6180" max="6181" width="9.140625" style="79"/>
    <col min="6182" max="6182" width="15.140625" style="79" customWidth="1"/>
    <col min="6183" max="6184" width="9.140625" style="79"/>
    <col min="6185" max="6185" width="12.5703125" style="79" customWidth="1"/>
    <col min="6186" max="6186" width="255.7109375" style="79" bestFit="1" customWidth="1"/>
    <col min="6187" max="6400" width="9.140625" style="79"/>
    <col min="6401" max="6402" width="0" style="79" hidden="1" customWidth="1"/>
    <col min="6403" max="6403" width="20.42578125" style="79" bestFit="1" customWidth="1"/>
    <col min="6404" max="6404" width="20.42578125" style="79" customWidth="1"/>
    <col min="6405" max="6406" width="0" style="79" hidden="1" customWidth="1"/>
    <col min="6407" max="6407" width="15.28515625" style="79" customWidth="1"/>
    <col min="6408" max="6408" width="14.28515625" style="79" customWidth="1"/>
    <col min="6409" max="6409" width="14.140625" style="79" customWidth="1"/>
    <col min="6410" max="6410" width="15.7109375" style="79" customWidth="1"/>
    <col min="6411" max="6411" width="16" style="79" customWidth="1"/>
    <col min="6412" max="6412" width="16.5703125" style="79" customWidth="1"/>
    <col min="6413" max="6413" width="14.5703125" style="79" customWidth="1"/>
    <col min="6414" max="6414" width="14" style="79" customWidth="1"/>
    <col min="6415" max="6415" width="11.85546875" style="79" customWidth="1"/>
    <col min="6416" max="6416" width="16.5703125" style="79" customWidth="1"/>
    <col min="6417" max="6417" width="15.5703125" style="79" customWidth="1"/>
    <col min="6418" max="6418" width="14.85546875" style="79" customWidth="1"/>
    <col min="6419" max="6419" width="15" style="79" customWidth="1"/>
    <col min="6420" max="6420" width="14.7109375" style="79" customWidth="1"/>
    <col min="6421" max="6421" width="15.140625" style="79" customWidth="1"/>
    <col min="6422" max="6422" width="14.85546875" style="79" customWidth="1"/>
    <col min="6423" max="6423" width="24.85546875" style="79" customWidth="1"/>
    <col min="6424" max="6424" width="11.85546875" style="79" customWidth="1"/>
    <col min="6425" max="6425" width="12.85546875" style="79" customWidth="1"/>
    <col min="6426" max="6426" width="13.28515625" style="79" customWidth="1"/>
    <col min="6427" max="6427" width="14.28515625" style="79" customWidth="1"/>
    <col min="6428" max="6428" width="15" style="79" customWidth="1"/>
    <col min="6429" max="6429" width="15.140625" style="79" customWidth="1"/>
    <col min="6430" max="6430" width="15" style="79" customWidth="1"/>
    <col min="6431" max="6431" width="11" style="79" customWidth="1"/>
    <col min="6432" max="6432" width="12.7109375" style="79" customWidth="1"/>
    <col min="6433" max="6433" width="15" style="79" customWidth="1"/>
    <col min="6434" max="6434" width="11" style="79" customWidth="1"/>
    <col min="6435" max="6435" width="11.42578125" style="79" customWidth="1"/>
    <col min="6436" max="6437" width="9.140625" style="79"/>
    <col min="6438" max="6438" width="15.140625" style="79" customWidth="1"/>
    <col min="6439" max="6440" width="9.140625" style="79"/>
    <col min="6441" max="6441" width="12.5703125" style="79" customWidth="1"/>
    <col min="6442" max="6442" width="255.7109375" style="79" bestFit="1" customWidth="1"/>
    <col min="6443" max="6656" width="9.140625" style="79"/>
    <col min="6657" max="6658" width="0" style="79" hidden="1" customWidth="1"/>
    <col min="6659" max="6659" width="20.42578125" style="79" bestFit="1" customWidth="1"/>
    <col min="6660" max="6660" width="20.42578125" style="79" customWidth="1"/>
    <col min="6661" max="6662" width="0" style="79" hidden="1" customWidth="1"/>
    <col min="6663" max="6663" width="15.28515625" style="79" customWidth="1"/>
    <col min="6664" max="6664" width="14.28515625" style="79" customWidth="1"/>
    <col min="6665" max="6665" width="14.140625" style="79" customWidth="1"/>
    <col min="6666" max="6666" width="15.7109375" style="79" customWidth="1"/>
    <col min="6667" max="6667" width="16" style="79" customWidth="1"/>
    <col min="6668" max="6668" width="16.5703125" style="79" customWidth="1"/>
    <col min="6669" max="6669" width="14.5703125" style="79" customWidth="1"/>
    <col min="6670" max="6670" width="14" style="79" customWidth="1"/>
    <col min="6671" max="6671" width="11.85546875" style="79" customWidth="1"/>
    <col min="6672" max="6672" width="16.5703125" style="79" customWidth="1"/>
    <col min="6673" max="6673" width="15.5703125" style="79" customWidth="1"/>
    <col min="6674" max="6674" width="14.85546875" style="79" customWidth="1"/>
    <col min="6675" max="6675" width="15" style="79" customWidth="1"/>
    <col min="6676" max="6676" width="14.7109375" style="79" customWidth="1"/>
    <col min="6677" max="6677" width="15.140625" style="79" customWidth="1"/>
    <col min="6678" max="6678" width="14.85546875" style="79" customWidth="1"/>
    <col min="6679" max="6679" width="24.85546875" style="79" customWidth="1"/>
    <col min="6680" max="6680" width="11.85546875" style="79" customWidth="1"/>
    <col min="6681" max="6681" width="12.85546875" style="79" customWidth="1"/>
    <col min="6682" max="6682" width="13.28515625" style="79" customWidth="1"/>
    <col min="6683" max="6683" width="14.28515625" style="79" customWidth="1"/>
    <col min="6684" max="6684" width="15" style="79" customWidth="1"/>
    <col min="6685" max="6685" width="15.140625" style="79" customWidth="1"/>
    <col min="6686" max="6686" width="15" style="79" customWidth="1"/>
    <col min="6687" max="6687" width="11" style="79" customWidth="1"/>
    <col min="6688" max="6688" width="12.7109375" style="79" customWidth="1"/>
    <col min="6689" max="6689" width="15" style="79" customWidth="1"/>
    <col min="6690" max="6690" width="11" style="79" customWidth="1"/>
    <col min="6691" max="6691" width="11.42578125" style="79" customWidth="1"/>
    <col min="6692" max="6693" width="9.140625" style="79"/>
    <col min="6694" max="6694" width="15.140625" style="79" customWidth="1"/>
    <col min="6695" max="6696" width="9.140625" style="79"/>
    <col min="6697" max="6697" width="12.5703125" style="79" customWidth="1"/>
    <col min="6698" max="6698" width="255.7109375" style="79" bestFit="1" customWidth="1"/>
    <col min="6699" max="6912" width="9.140625" style="79"/>
    <col min="6913" max="6914" width="0" style="79" hidden="1" customWidth="1"/>
    <col min="6915" max="6915" width="20.42578125" style="79" bestFit="1" customWidth="1"/>
    <col min="6916" max="6916" width="20.42578125" style="79" customWidth="1"/>
    <col min="6917" max="6918" width="0" style="79" hidden="1" customWidth="1"/>
    <col min="6919" max="6919" width="15.28515625" style="79" customWidth="1"/>
    <col min="6920" max="6920" width="14.28515625" style="79" customWidth="1"/>
    <col min="6921" max="6921" width="14.140625" style="79" customWidth="1"/>
    <col min="6922" max="6922" width="15.7109375" style="79" customWidth="1"/>
    <col min="6923" max="6923" width="16" style="79" customWidth="1"/>
    <col min="6924" max="6924" width="16.5703125" style="79" customWidth="1"/>
    <col min="6925" max="6925" width="14.5703125" style="79" customWidth="1"/>
    <col min="6926" max="6926" width="14" style="79" customWidth="1"/>
    <col min="6927" max="6927" width="11.85546875" style="79" customWidth="1"/>
    <col min="6928" max="6928" width="16.5703125" style="79" customWidth="1"/>
    <col min="6929" max="6929" width="15.5703125" style="79" customWidth="1"/>
    <col min="6930" max="6930" width="14.85546875" style="79" customWidth="1"/>
    <col min="6931" max="6931" width="15" style="79" customWidth="1"/>
    <col min="6932" max="6932" width="14.7109375" style="79" customWidth="1"/>
    <col min="6933" max="6933" width="15.140625" style="79" customWidth="1"/>
    <col min="6934" max="6934" width="14.85546875" style="79" customWidth="1"/>
    <col min="6935" max="6935" width="24.85546875" style="79" customWidth="1"/>
    <col min="6936" max="6936" width="11.85546875" style="79" customWidth="1"/>
    <col min="6937" max="6937" width="12.85546875" style="79" customWidth="1"/>
    <col min="6938" max="6938" width="13.28515625" style="79" customWidth="1"/>
    <col min="6939" max="6939" width="14.28515625" style="79" customWidth="1"/>
    <col min="6940" max="6940" width="15" style="79" customWidth="1"/>
    <col min="6941" max="6941" width="15.140625" style="79" customWidth="1"/>
    <col min="6942" max="6942" width="15" style="79" customWidth="1"/>
    <col min="6943" max="6943" width="11" style="79" customWidth="1"/>
    <col min="6944" max="6944" width="12.7109375" style="79" customWidth="1"/>
    <col min="6945" max="6945" width="15" style="79" customWidth="1"/>
    <col min="6946" max="6946" width="11" style="79" customWidth="1"/>
    <col min="6947" max="6947" width="11.42578125" style="79" customWidth="1"/>
    <col min="6948" max="6949" width="9.140625" style="79"/>
    <col min="6950" max="6950" width="15.140625" style="79" customWidth="1"/>
    <col min="6951" max="6952" width="9.140625" style="79"/>
    <col min="6953" max="6953" width="12.5703125" style="79" customWidth="1"/>
    <col min="6954" max="6954" width="255.7109375" style="79" bestFit="1" customWidth="1"/>
    <col min="6955" max="7168" width="9.140625" style="79"/>
    <col min="7169" max="7170" width="0" style="79" hidden="1" customWidth="1"/>
    <col min="7171" max="7171" width="20.42578125" style="79" bestFit="1" customWidth="1"/>
    <col min="7172" max="7172" width="20.42578125" style="79" customWidth="1"/>
    <col min="7173" max="7174" width="0" style="79" hidden="1" customWidth="1"/>
    <col min="7175" max="7175" width="15.28515625" style="79" customWidth="1"/>
    <col min="7176" max="7176" width="14.28515625" style="79" customWidth="1"/>
    <col min="7177" max="7177" width="14.140625" style="79" customWidth="1"/>
    <col min="7178" max="7178" width="15.7109375" style="79" customWidth="1"/>
    <col min="7179" max="7179" width="16" style="79" customWidth="1"/>
    <col min="7180" max="7180" width="16.5703125" style="79" customWidth="1"/>
    <col min="7181" max="7181" width="14.5703125" style="79" customWidth="1"/>
    <col min="7182" max="7182" width="14" style="79" customWidth="1"/>
    <col min="7183" max="7183" width="11.85546875" style="79" customWidth="1"/>
    <col min="7184" max="7184" width="16.5703125" style="79" customWidth="1"/>
    <col min="7185" max="7185" width="15.5703125" style="79" customWidth="1"/>
    <col min="7186" max="7186" width="14.85546875" style="79" customWidth="1"/>
    <col min="7187" max="7187" width="15" style="79" customWidth="1"/>
    <col min="7188" max="7188" width="14.7109375" style="79" customWidth="1"/>
    <col min="7189" max="7189" width="15.140625" style="79" customWidth="1"/>
    <col min="7190" max="7190" width="14.85546875" style="79" customWidth="1"/>
    <col min="7191" max="7191" width="24.85546875" style="79" customWidth="1"/>
    <col min="7192" max="7192" width="11.85546875" style="79" customWidth="1"/>
    <col min="7193" max="7193" width="12.85546875" style="79" customWidth="1"/>
    <col min="7194" max="7194" width="13.28515625" style="79" customWidth="1"/>
    <col min="7195" max="7195" width="14.28515625" style="79" customWidth="1"/>
    <col min="7196" max="7196" width="15" style="79" customWidth="1"/>
    <col min="7197" max="7197" width="15.140625" style="79" customWidth="1"/>
    <col min="7198" max="7198" width="15" style="79" customWidth="1"/>
    <col min="7199" max="7199" width="11" style="79" customWidth="1"/>
    <col min="7200" max="7200" width="12.7109375" style="79" customWidth="1"/>
    <col min="7201" max="7201" width="15" style="79" customWidth="1"/>
    <col min="7202" max="7202" width="11" style="79" customWidth="1"/>
    <col min="7203" max="7203" width="11.42578125" style="79" customWidth="1"/>
    <col min="7204" max="7205" width="9.140625" style="79"/>
    <col min="7206" max="7206" width="15.140625" style="79" customWidth="1"/>
    <col min="7207" max="7208" width="9.140625" style="79"/>
    <col min="7209" max="7209" width="12.5703125" style="79" customWidth="1"/>
    <col min="7210" max="7210" width="255.7109375" style="79" bestFit="1" customWidth="1"/>
    <col min="7211" max="7424" width="9.140625" style="79"/>
    <col min="7425" max="7426" width="0" style="79" hidden="1" customWidth="1"/>
    <col min="7427" max="7427" width="20.42578125" style="79" bestFit="1" customWidth="1"/>
    <col min="7428" max="7428" width="20.42578125" style="79" customWidth="1"/>
    <col min="7429" max="7430" width="0" style="79" hidden="1" customWidth="1"/>
    <col min="7431" max="7431" width="15.28515625" style="79" customWidth="1"/>
    <col min="7432" max="7432" width="14.28515625" style="79" customWidth="1"/>
    <col min="7433" max="7433" width="14.140625" style="79" customWidth="1"/>
    <col min="7434" max="7434" width="15.7109375" style="79" customWidth="1"/>
    <col min="7435" max="7435" width="16" style="79" customWidth="1"/>
    <col min="7436" max="7436" width="16.5703125" style="79" customWidth="1"/>
    <col min="7437" max="7437" width="14.5703125" style="79" customWidth="1"/>
    <col min="7438" max="7438" width="14" style="79" customWidth="1"/>
    <col min="7439" max="7439" width="11.85546875" style="79" customWidth="1"/>
    <col min="7440" max="7440" width="16.5703125" style="79" customWidth="1"/>
    <col min="7441" max="7441" width="15.5703125" style="79" customWidth="1"/>
    <col min="7442" max="7442" width="14.85546875" style="79" customWidth="1"/>
    <col min="7443" max="7443" width="15" style="79" customWidth="1"/>
    <col min="7444" max="7444" width="14.7109375" style="79" customWidth="1"/>
    <col min="7445" max="7445" width="15.140625" style="79" customWidth="1"/>
    <col min="7446" max="7446" width="14.85546875" style="79" customWidth="1"/>
    <col min="7447" max="7447" width="24.85546875" style="79" customWidth="1"/>
    <col min="7448" max="7448" width="11.85546875" style="79" customWidth="1"/>
    <col min="7449" max="7449" width="12.85546875" style="79" customWidth="1"/>
    <col min="7450" max="7450" width="13.28515625" style="79" customWidth="1"/>
    <col min="7451" max="7451" width="14.28515625" style="79" customWidth="1"/>
    <col min="7452" max="7452" width="15" style="79" customWidth="1"/>
    <col min="7453" max="7453" width="15.140625" style="79" customWidth="1"/>
    <col min="7454" max="7454" width="15" style="79" customWidth="1"/>
    <col min="7455" max="7455" width="11" style="79" customWidth="1"/>
    <col min="7456" max="7456" width="12.7109375" style="79" customWidth="1"/>
    <col min="7457" max="7457" width="15" style="79" customWidth="1"/>
    <col min="7458" max="7458" width="11" style="79" customWidth="1"/>
    <col min="7459" max="7459" width="11.42578125" style="79" customWidth="1"/>
    <col min="7460" max="7461" width="9.140625" style="79"/>
    <col min="7462" max="7462" width="15.140625" style="79" customWidth="1"/>
    <col min="7463" max="7464" width="9.140625" style="79"/>
    <col min="7465" max="7465" width="12.5703125" style="79" customWidth="1"/>
    <col min="7466" max="7466" width="255.7109375" style="79" bestFit="1" customWidth="1"/>
    <col min="7467" max="7680" width="9.140625" style="79"/>
    <col min="7681" max="7682" width="0" style="79" hidden="1" customWidth="1"/>
    <col min="7683" max="7683" width="20.42578125" style="79" bestFit="1" customWidth="1"/>
    <col min="7684" max="7684" width="20.42578125" style="79" customWidth="1"/>
    <col min="7685" max="7686" width="0" style="79" hidden="1" customWidth="1"/>
    <col min="7687" max="7687" width="15.28515625" style="79" customWidth="1"/>
    <col min="7688" max="7688" width="14.28515625" style="79" customWidth="1"/>
    <col min="7689" max="7689" width="14.140625" style="79" customWidth="1"/>
    <col min="7690" max="7690" width="15.7109375" style="79" customWidth="1"/>
    <col min="7691" max="7691" width="16" style="79" customWidth="1"/>
    <col min="7692" max="7692" width="16.5703125" style="79" customWidth="1"/>
    <col min="7693" max="7693" width="14.5703125" style="79" customWidth="1"/>
    <col min="7694" max="7694" width="14" style="79" customWidth="1"/>
    <col min="7695" max="7695" width="11.85546875" style="79" customWidth="1"/>
    <col min="7696" max="7696" width="16.5703125" style="79" customWidth="1"/>
    <col min="7697" max="7697" width="15.5703125" style="79" customWidth="1"/>
    <col min="7698" max="7698" width="14.85546875" style="79" customWidth="1"/>
    <col min="7699" max="7699" width="15" style="79" customWidth="1"/>
    <col min="7700" max="7700" width="14.7109375" style="79" customWidth="1"/>
    <col min="7701" max="7701" width="15.140625" style="79" customWidth="1"/>
    <col min="7702" max="7702" width="14.85546875" style="79" customWidth="1"/>
    <col min="7703" max="7703" width="24.85546875" style="79" customWidth="1"/>
    <col min="7704" max="7704" width="11.85546875" style="79" customWidth="1"/>
    <col min="7705" max="7705" width="12.85546875" style="79" customWidth="1"/>
    <col min="7706" max="7706" width="13.28515625" style="79" customWidth="1"/>
    <col min="7707" max="7707" width="14.28515625" style="79" customWidth="1"/>
    <col min="7708" max="7708" width="15" style="79" customWidth="1"/>
    <col min="7709" max="7709" width="15.140625" style="79" customWidth="1"/>
    <col min="7710" max="7710" width="15" style="79" customWidth="1"/>
    <col min="7711" max="7711" width="11" style="79" customWidth="1"/>
    <col min="7712" max="7712" width="12.7109375" style="79" customWidth="1"/>
    <col min="7713" max="7713" width="15" style="79" customWidth="1"/>
    <col min="7714" max="7714" width="11" style="79" customWidth="1"/>
    <col min="7715" max="7715" width="11.42578125" style="79" customWidth="1"/>
    <col min="7716" max="7717" width="9.140625" style="79"/>
    <col min="7718" max="7718" width="15.140625" style="79" customWidth="1"/>
    <col min="7719" max="7720" width="9.140625" style="79"/>
    <col min="7721" max="7721" width="12.5703125" style="79" customWidth="1"/>
    <col min="7722" max="7722" width="255.7109375" style="79" bestFit="1" customWidth="1"/>
    <col min="7723" max="7936" width="9.140625" style="79"/>
    <col min="7937" max="7938" width="0" style="79" hidden="1" customWidth="1"/>
    <col min="7939" max="7939" width="20.42578125" style="79" bestFit="1" customWidth="1"/>
    <col min="7940" max="7940" width="20.42578125" style="79" customWidth="1"/>
    <col min="7941" max="7942" width="0" style="79" hidden="1" customWidth="1"/>
    <col min="7943" max="7943" width="15.28515625" style="79" customWidth="1"/>
    <col min="7944" max="7944" width="14.28515625" style="79" customWidth="1"/>
    <col min="7945" max="7945" width="14.140625" style="79" customWidth="1"/>
    <col min="7946" max="7946" width="15.7109375" style="79" customWidth="1"/>
    <col min="7947" max="7947" width="16" style="79" customWidth="1"/>
    <col min="7948" max="7948" width="16.5703125" style="79" customWidth="1"/>
    <col min="7949" max="7949" width="14.5703125" style="79" customWidth="1"/>
    <col min="7950" max="7950" width="14" style="79" customWidth="1"/>
    <col min="7951" max="7951" width="11.85546875" style="79" customWidth="1"/>
    <col min="7952" max="7952" width="16.5703125" style="79" customWidth="1"/>
    <col min="7953" max="7953" width="15.5703125" style="79" customWidth="1"/>
    <col min="7954" max="7954" width="14.85546875" style="79" customWidth="1"/>
    <col min="7955" max="7955" width="15" style="79" customWidth="1"/>
    <col min="7956" max="7956" width="14.7109375" style="79" customWidth="1"/>
    <col min="7957" max="7957" width="15.140625" style="79" customWidth="1"/>
    <col min="7958" max="7958" width="14.85546875" style="79" customWidth="1"/>
    <col min="7959" max="7959" width="24.85546875" style="79" customWidth="1"/>
    <col min="7960" max="7960" width="11.85546875" style="79" customWidth="1"/>
    <col min="7961" max="7961" width="12.85546875" style="79" customWidth="1"/>
    <col min="7962" max="7962" width="13.28515625" style="79" customWidth="1"/>
    <col min="7963" max="7963" width="14.28515625" style="79" customWidth="1"/>
    <col min="7964" max="7964" width="15" style="79" customWidth="1"/>
    <col min="7965" max="7965" width="15.140625" style="79" customWidth="1"/>
    <col min="7966" max="7966" width="15" style="79" customWidth="1"/>
    <col min="7967" max="7967" width="11" style="79" customWidth="1"/>
    <col min="7968" max="7968" width="12.7109375" style="79" customWidth="1"/>
    <col min="7969" max="7969" width="15" style="79" customWidth="1"/>
    <col min="7970" max="7970" width="11" style="79" customWidth="1"/>
    <col min="7971" max="7971" width="11.42578125" style="79" customWidth="1"/>
    <col min="7972" max="7973" width="9.140625" style="79"/>
    <col min="7974" max="7974" width="15.140625" style="79" customWidth="1"/>
    <col min="7975" max="7976" width="9.140625" style="79"/>
    <col min="7977" max="7977" width="12.5703125" style="79" customWidth="1"/>
    <col min="7978" max="7978" width="255.7109375" style="79" bestFit="1" customWidth="1"/>
    <col min="7979" max="8192" width="9.140625" style="79"/>
    <col min="8193" max="8194" width="0" style="79" hidden="1" customWidth="1"/>
    <col min="8195" max="8195" width="20.42578125" style="79" bestFit="1" customWidth="1"/>
    <col min="8196" max="8196" width="20.42578125" style="79" customWidth="1"/>
    <col min="8197" max="8198" width="0" style="79" hidden="1" customWidth="1"/>
    <col min="8199" max="8199" width="15.28515625" style="79" customWidth="1"/>
    <col min="8200" max="8200" width="14.28515625" style="79" customWidth="1"/>
    <col min="8201" max="8201" width="14.140625" style="79" customWidth="1"/>
    <col min="8202" max="8202" width="15.7109375" style="79" customWidth="1"/>
    <col min="8203" max="8203" width="16" style="79" customWidth="1"/>
    <col min="8204" max="8204" width="16.5703125" style="79" customWidth="1"/>
    <col min="8205" max="8205" width="14.5703125" style="79" customWidth="1"/>
    <col min="8206" max="8206" width="14" style="79" customWidth="1"/>
    <col min="8207" max="8207" width="11.85546875" style="79" customWidth="1"/>
    <col min="8208" max="8208" width="16.5703125" style="79" customWidth="1"/>
    <col min="8209" max="8209" width="15.5703125" style="79" customWidth="1"/>
    <col min="8210" max="8210" width="14.85546875" style="79" customWidth="1"/>
    <col min="8211" max="8211" width="15" style="79" customWidth="1"/>
    <col min="8212" max="8212" width="14.7109375" style="79" customWidth="1"/>
    <col min="8213" max="8213" width="15.140625" style="79" customWidth="1"/>
    <col min="8214" max="8214" width="14.85546875" style="79" customWidth="1"/>
    <col min="8215" max="8215" width="24.85546875" style="79" customWidth="1"/>
    <col min="8216" max="8216" width="11.85546875" style="79" customWidth="1"/>
    <col min="8217" max="8217" width="12.85546875" style="79" customWidth="1"/>
    <col min="8218" max="8218" width="13.28515625" style="79" customWidth="1"/>
    <col min="8219" max="8219" width="14.28515625" style="79" customWidth="1"/>
    <col min="8220" max="8220" width="15" style="79" customWidth="1"/>
    <col min="8221" max="8221" width="15.140625" style="79" customWidth="1"/>
    <col min="8222" max="8222" width="15" style="79" customWidth="1"/>
    <col min="8223" max="8223" width="11" style="79" customWidth="1"/>
    <col min="8224" max="8224" width="12.7109375" style="79" customWidth="1"/>
    <col min="8225" max="8225" width="15" style="79" customWidth="1"/>
    <col min="8226" max="8226" width="11" style="79" customWidth="1"/>
    <col min="8227" max="8227" width="11.42578125" style="79" customWidth="1"/>
    <col min="8228" max="8229" width="9.140625" style="79"/>
    <col min="8230" max="8230" width="15.140625" style="79" customWidth="1"/>
    <col min="8231" max="8232" width="9.140625" style="79"/>
    <col min="8233" max="8233" width="12.5703125" style="79" customWidth="1"/>
    <col min="8234" max="8234" width="255.7109375" style="79" bestFit="1" customWidth="1"/>
    <col min="8235" max="8448" width="9.140625" style="79"/>
    <col min="8449" max="8450" width="0" style="79" hidden="1" customWidth="1"/>
    <col min="8451" max="8451" width="20.42578125" style="79" bestFit="1" customWidth="1"/>
    <col min="8452" max="8452" width="20.42578125" style="79" customWidth="1"/>
    <col min="8453" max="8454" width="0" style="79" hidden="1" customWidth="1"/>
    <col min="8455" max="8455" width="15.28515625" style="79" customWidth="1"/>
    <col min="8456" max="8456" width="14.28515625" style="79" customWidth="1"/>
    <col min="8457" max="8457" width="14.140625" style="79" customWidth="1"/>
    <col min="8458" max="8458" width="15.7109375" style="79" customWidth="1"/>
    <col min="8459" max="8459" width="16" style="79" customWidth="1"/>
    <col min="8460" max="8460" width="16.5703125" style="79" customWidth="1"/>
    <col min="8461" max="8461" width="14.5703125" style="79" customWidth="1"/>
    <col min="8462" max="8462" width="14" style="79" customWidth="1"/>
    <col min="8463" max="8463" width="11.85546875" style="79" customWidth="1"/>
    <col min="8464" max="8464" width="16.5703125" style="79" customWidth="1"/>
    <col min="8465" max="8465" width="15.5703125" style="79" customWidth="1"/>
    <col min="8466" max="8466" width="14.85546875" style="79" customWidth="1"/>
    <col min="8467" max="8467" width="15" style="79" customWidth="1"/>
    <col min="8468" max="8468" width="14.7109375" style="79" customWidth="1"/>
    <col min="8469" max="8469" width="15.140625" style="79" customWidth="1"/>
    <col min="8470" max="8470" width="14.85546875" style="79" customWidth="1"/>
    <col min="8471" max="8471" width="24.85546875" style="79" customWidth="1"/>
    <col min="8472" max="8472" width="11.85546875" style="79" customWidth="1"/>
    <col min="8473" max="8473" width="12.85546875" style="79" customWidth="1"/>
    <col min="8474" max="8474" width="13.28515625" style="79" customWidth="1"/>
    <col min="8475" max="8475" width="14.28515625" style="79" customWidth="1"/>
    <col min="8476" max="8476" width="15" style="79" customWidth="1"/>
    <col min="8477" max="8477" width="15.140625" style="79" customWidth="1"/>
    <col min="8478" max="8478" width="15" style="79" customWidth="1"/>
    <col min="8479" max="8479" width="11" style="79" customWidth="1"/>
    <col min="8480" max="8480" width="12.7109375" style="79" customWidth="1"/>
    <col min="8481" max="8481" width="15" style="79" customWidth="1"/>
    <col min="8482" max="8482" width="11" style="79" customWidth="1"/>
    <col min="8483" max="8483" width="11.42578125" style="79" customWidth="1"/>
    <col min="8484" max="8485" width="9.140625" style="79"/>
    <col min="8486" max="8486" width="15.140625" style="79" customWidth="1"/>
    <col min="8487" max="8488" width="9.140625" style="79"/>
    <col min="8489" max="8489" width="12.5703125" style="79" customWidth="1"/>
    <col min="8490" max="8490" width="255.7109375" style="79" bestFit="1" customWidth="1"/>
    <col min="8491" max="8704" width="9.140625" style="79"/>
    <col min="8705" max="8706" width="0" style="79" hidden="1" customWidth="1"/>
    <col min="8707" max="8707" width="20.42578125" style="79" bestFit="1" customWidth="1"/>
    <col min="8708" max="8708" width="20.42578125" style="79" customWidth="1"/>
    <col min="8709" max="8710" width="0" style="79" hidden="1" customWidth="1"/>
    <col min="8711" max="8711" width="15.28515625" style="79" customWidth="1"/>
    <col min="8712" max="8712" width="14.28515625" style="79" customWidth="1"/>
    <col min="8713" max="8713" width="14.140625" style="79" customWidth="1"/>
    <col min="8714" max="8714" width="15.7109375" style="79" customWidth="1"/>
    <col min="8715" max="8715" width="16" style="79" customWidth="1"/>
    <col min="8716" max="8716" width="16.5703125" style="79" customWidth="1"/>
    <col min="8717" max="8717" width="14.5703125" style="79" customWidth="1"/>
    <col min="8718" max="8718" width="14" style="79" customWidth="1"/>
    <col min="8719" max="8719" width="11.85546875" style="79" customWidth="1"/>
    <col min="8720" max="8720" width="16.5703125" style="79" customWidth="1"/>
    <col min="8721" max="8721" width="15.5703125" style="79" customWidth="1"/>
    <col min="8722" max="8722" width="14.85546875" style="79" customWidth="1"/>
    <col min="8723" max="8723" width="15" style="79" customWidth="1"/>
    <col min="8724" max="8724" width="14.7109375" style="79" customWidth="1"/>
    <col min="8725" max="8725" width="15.140625" style="79" customWidth="1"/>
    <col min="8726" max="8726" width="14.85546875" style="79" customWidth="1"/>
    <col min="8727" max="8727" width="24.85546875" style="79" customWidth="1"/>
    <col min="8728" max="8728" width="11.85546875" style="79" customWidth="1"/>
    <col min="8729" max="8729" width="12.85546875" style="79" customWidth="1"/>
    <col min="8730" max="8730" width="13.28515625" style="79" customWidth="1"/>
    <col min="8731" max="8731" width="14.28515625" style="79" customWidth="1"/>
    <col min="8732" max="8732" width="15" style="79" customWidth="1"/>
    <col min="8733" max="8733" width="15.140625" style="79" customWidth="1"/>
    <col min="8734" max="8734" width="15" style="79" customWidth="1"/>
    <col min="8735" max="8735" width="11" style="79" customWidth="1"/>
    <col min="8736" max="8736" width="12.7109375" style="79" customWidth="1"/>
    <col min="8737" max="8737" width="15" style="79" customWidth="1"/>
    <col min="8738" max="8738" width="11" style="79" customWidth="1"/>
    <col min="8739" max="8739" width="11.42578125" style="79" customWidth="1"/>
    <col min="8740" max="8741" width="9.140625" style="79"/>
    <col min="8742" max="8742" width="15.140625" style="79" customWidth="1"/>
    <col min="8743" max="8744" width="9.140625" style="79"/>
    <col min="8745" max="8745" width="12.5703125" style="79" customWidth="1"/>
    <col min="8746" max="8746" width="255.7109375" style="79" bestFit="1" customWidth="1"/>
    <col min="8747" max="8960" width="9.140625" style="79"/>
    <col min="8961" max="8962" width="0" style="79" hidden="1" customWidth="1"/>
    <col min="8963" max="8963" width="20.42578125" style="79" bestFit="1" customWidth="1"/>
    <col min="8964" max="8964" width="20.42578125" style="79" customWidth="1"/>
    <col min="8965" max="8966" width="0" style="79" hidden="1" customWidth="1"/>
    <col min="8967" max="8967" width="15.28515625" style="79" customWidth="1"/>
    <col min="8968" max="8968" width="14.28515625" style="79" customWidth="1"/>
    <col min="8969" max="8969" width="14.140625" style="79" customWidth="1"/>
    <col min="8970" max="8970" width="15.7109375" style="79" customWidth="1"/>
    <col min="8971" max="8971" width="16" style="79" customWidth="1"/>
    <col min="8972" max="8972" width="16.5703125" style="79" customWidth="1"/>
    <col min="8973" max="8973" width="14.5703125" style="79" customWidth="1"/>
    <col min="8974" max="8974" width="14" style="79" customWidth="1"/>
    <col min="8975" max="8975" width="11.85546875" style="79" customWidth="1"/>
    <col min="8976" max="8976" width="16.5703125" style="79" customWidth="1"/>
    <col min="8977" max="8977" width="15.5703125" style="79" customWidth="1"/>
    <col min="8978" max="8978" width="14.85546875" style="79" customWidth="1"/>
    <col min="8979" max="8979" width="15" style="79" customWidth="1"/>
    <col min="8980" max="8980" width="14.7109375" style="79" customWidth="1"/>
    <col min="8981" max="8981" width="15.140625" style="79" customWidth="1"/>
    <col min="8982" max="8982" width="14.85546875" style="79" customWidth="1"/>
    <col min="8983" max="8983" width="24.85546875" style="79" customWidth="1"/>
    <col min="8984" max="8984" width="11.85546875" style="79" customWidth="1"/>
    <col min="8985" max="8985" width="12.85546875" style="79" customWidth="1"/>
    <col min="8986" max="8986" width="13.28515625" style="79" customWidth="1"/>
    <col min="8987" max="8987" width="14.28515625" style="79" customWidth="1"/>
    <col min="8988" max="8988" width="15" style="79" customWidth="1"/>
    <col min="8989" max="8989" width="15.140625" style="79" customWidth="1"/>
    <col min="8990" max="8990" width="15" style="79" customWidth="1"/>
    <col min="8991" max="8991" width="11" style="79" customWidth="1"/>
    <col min="8992" max="8992" width="12.7109375" style="79" customWidth="1"/>
    <col min="8993" max="8993" width="15" style="79" customWidth="1"/>
    <col min="8994" max="8994" width="11" style="79" customWidth="1"/>
    <col min="8995" max="8995" width="11.42578125" style="79" customWidth="1"/>
    <col min="8996" max="8997" width="9.140625" style="79"/>
    <col min="8998" max="8998" width="15.140625" style="79" customWidth="1"/>
    <col min="8999" max="9000" width="9.140625" style="79"/>
    <col min="9001" max="9001" width="12.5703125" style="79" customWidth="1"/>
    <col min="9002" max="9002" width="255.7109375" style="79" bestFit="1" customWidth="1"/>
    <col min="9003" max="9216" width="9.140625" style="79"/>
    <col min="9217" max="9218" width="0" style="79" hidden="1" customWidth="1"/>
    <col min="9219" max="9219" width="20.42578125" style="79" bestFit="1" customWidth="1"/>
    <col min="9220" max="9220" width="20.42578125" style="79" customWidth="1"/>
    <col min="9221" max="9222" width="0" style="79" hidden="1" customWidth="1"/>
    <col min="9223" max="9223" width="15.28515625" style="79" customWidth="1"/>
    <col min="9224" max="9224" width="14.28515625" style="79" customWidth="1"/>
    <col min="9225" max="9225" width="14.140625" style="79" customWidth="1"/>
    <col min="9226" max="9226" width="15.7109375" style="79" customWidth="1"/>
    <col min="9227" max="9227" width="16" style="79" customWidth="1"/>
    <col min="9228" max="9228" width="16.5703125" style="79" customWidth="1"/>
    <col min="9229" max="9229" width="14.5703125" style="79" customWidth="1"/>
    <col min="9230" max="9230" width="14" style="79" customWidth="1"/>
    <col min="9231" max="9231" width="11.85546875" style="79" customWidth="1"/>
    <col min="9232" max="9232" width="16.5703125" style="79" customWidth="1"/>
    <col min="9233" max="9233" width="15.5703125" style="79" customWidth="1"/>
    <col min="9234" max="9234" width="14.85546875" style="79" customWidth="1"/>
    <col min="9235" max="9235" width="15" style="79" customWidth="1"/>
    <col min="9236" max="9236" width="14.7109375" style="79" customWidth="1"/>
    <col min="9237" max="9237" width="15.140625" style="79" customWidth="1"/>
    <col min="9238" max="9238" width="14.85546875" style="79" customWidth="1"/>
    <col min="9239" max="9239" width="24.85546875" style="79" customWidth="1"/>
    <col min="9240" max="9240" width="11.85546875" style="79" customWidth="1"/>
    <col min="9241" max="9241" width="12.85546875" style="79" customWidth="1"/>
    <col min="9242" max="9242" width="13.28515625" style="79" customWidth="1"/>
    <col min="9243" max="9243" width="14.28515625" style="79" customWidth="1"/>
    <col min="9244" max="9244" width="15" style="79" customWidth="1"/>
    <col min="9245" max="9245" width="15.140625" style="79" customWidth="1"/>
    <col min="9246" max="9246" width="15" style="79" customWidth="1"/>
    <col min="9247" max="9247" width="11" style="79" customWidth="1"/>
    <col min="9248" max="9248" width="12.7109375" style="79" customWidth="1"/>
    <col min="9249" max="9249" width="15" style="79" customWidth="1"/>
    <col min="9250" max="9250" width="11" style="79" customWidth="1"/>
    <col min="9251" max="9251" width="11.42578125" style="79" customWidth="1"/>
    <col min="9252" max="9253" width="9.140625" style="79"/>
    <col min="9254" max="9254" width="15.140625" style="79" customWidth="1"/>
    <col min="9255" max="9256" width="9.140625" style="79"/>
    <col min="9257" max="9257" width="12.5703125" style="79" customWidth="1"/>
    <col min="9258" max="9258" width="255.7109375" style="79" bestFit="1" customWidth="1"/>
    <col min="9259" max="9472" width="9.140625" style="79"/>
    <col min="9473" max="9474" width="0" style="79" hidden="1" customWidth="1"/>
    <col min="9475" max="9475" width="20.42578125" style="79" bestFit="1" customWidth="1"/>
    <col min="9476" max="9476" width="20.42578125" style="79" customWidth="1"/>
    <col min="9477" max="9478" width="0" style="79" hidden="1" customWidth="1"/>
    <col min="9479" max="9479" width="15.28515625" style="79" customWidth="1"/>
    <col min="9480" max="9480" width="14.28515625" style="79" customWidth="1"/>
    <col min="9481" max="9481" width="14.140625" style="79" customWidth="1"/>
    <col min="9482" max="9482" width="15.7109375" style="79" customWidth="1"/>
    <col min="9483" max="9483" width="16" style="79" customWidth="1"/>
    <col min="9484" max="9484" width="16.5703125" style="79" customWidth="1"/>
    <col min="9485" max="9485" width="14.5703125" style="79" customWidth="1"/>
    <col min="9486" max="9486" width="14" style="79" customWidth="1"/>
    <col min="9487" max="9487" width="11.85546875" style="79" customWidth="1"/>
    <col min="9488" max="9488" width="16.5703125" style="79" customWidth="1"/>
    <col min="9489" max="9489" width="15.5703125" style="79" customWidth="1"/>
    <col min="9490" max="9490" width="14.85546875" style="79" customWidth="1"/>
    <col min="9491" max="9491" width="15" style="79" customWidth="1"/>
    <col min="9492" max="9492" width="14.7109375" style="79" customWidth="1"/>
    <col min="9493" max="9493" width="15.140625" style="79" customWidth="1"/>
    <col min="9494" max="9494" width="14.85546875" style="79" customWidth="1"/>
    <col min="9495" max="9495" width="24.85546875" style="79" customWidth="1"/>
    <col min="9496" max="9496" width="11.85546875" style="79" customWidth="1"/>
    <col min="9497" max="9497" width="12.85546875" style="79" customWidth="1"/>
    <col min="9498" max="9498" width="13.28515625" style="79" customWidth="1"/>
    <col min="9499" max="9499" width="14.28515625" style="79" customWidth="1"/>
    <col min="9500" max="9500" width="15" style="79" customWidth="1"/>
    <col min="9501" max="9501" width="15.140625" style="79" customWidth="1"/>
    <col min="9502" max="9502" width="15" style="79" customWidth="1"/>
    <col min="9503" max="9503" width="11" style="79" customWidth="1"/>
    <col min="9504" max="9504" width="12.7109375" style="79" customWidth="1"/>
    <col min="9505" max="9505" width="15" style="79" customWidth="1"/>
    <col min="9506" max="9506" width="11" style="79" customWidth="1"/>
    <col min="9507" max="9507" width="11.42578125" style="79" customWidth="1"/>
    <col min="9508" max="9509" width="9.140625" style="79"/>
    <col min="9510" max="9510" width="15.140625" style="79" customWidth="1"/>
    <col min="9511" max="9512" width="9.140625" style="79"/>
    <col min="9513" max="9513" width="12.5703125" style="79" customWidth="1"/>
    <col min="9514" max="9514" width="255.7109375" style="79" bestFit="1" customWidth="1"/>
    <col min="9515" max="9728" width="9.140625" style="79"/>
    <col min="9729" max="9730" width="0" style="79" hidden="1" customWidth="1"/>
    <col min="9731" max="9731" width="20.42578125" style="79" bestFit="1" customWidth="1"/>
    <col min="9732" max="9732" width="20.42578125" style="79" customWidth="1"/>
    <col min="9733" max="9734" width="0" style="79" hidden="1" customWidth="1"/>
    <col min="9735" max="9735" width="15.28515625" style="79" customWidth="1"/>
    <col min="9736" max="9736" width="14.28515625" style="79" customWidth="1"/>
    <col min="9737" max="9737" width="14.140625" style="79" customWidth="1"/>
    <col min="9738" max="9738" width="15.7109375" style="79" customWidth="1"/>
    <col min="9739" max="9739" width="16" style="79" customWidth="1"/>
    <col min="9740" max="9740" width="16.5703125" style="79" customWidth="1"/>
    <col min="9741" max="9741" width="14.5703125" style="79" customWidth="1"/>
    <col min="9742" max="9742" width="14" style="79" customWidth="1"/>
    <col min="9743" max="9743" width="11.85546875" style="79" customWidth="1"/>
    <col min="9744" max="9744" width="16.5703125" style="79" customWidth="1"/>
    <col min="9745" max="9745" width="15.5703125" style="79" customWidth="1"/>
    <col min="9746" max="9746" width="14.85546875" style="79" customWidth="1"/>
    <col min="9747" max="9747" width="15" style="79" customWidth="1"/>
    <col min="9748" max="9748" width="14.7109375" style="79" customWidth="1"/>
    <col min="9749" max="9749" width="15.140625" style="79" customWidth="1"/>
    <col min="9750" max="9750" width="14.85546875" style="79" customWidth="1"/>
    <col min="9751" max="9751" width="24.85546875" style="79" customWidth="1"/>
    <col min="9752" max="9752" width="11.85546875" style="79" customWidth="1"/>
    <col min="9753" max="9753" width="12.85546875" style="79" customWidth="1"/>
    <col min="9754" max="9754" width="13.28515625" style="79" customWidth="1"/>
    <col min="9755" max="9755" width="14.28515625" style="79" customWidth="1"/>
    <col min="9756" max="9756" width="15" style="79" customWidth="1"/>
    <col min="9757" max="9757" width="15.140625" style="79" customWidth="1"/>
    <col min="9758" max="9758" width="15" style="79" customWidth="1"/>
    <col min="9759" max="9759" width="11" style="79" customWidth="1"/>
    <col min="9760" max="9760" width="12.7109375" style="79" customWidth="1"/>
    <col min="9761" max="9761" width="15" style="79" customWidth="1"/>
    <col min="9762" max="9762" width="11" style="79" customWidth="1"/>
    <col min="9763" max="9763" width="11.42578125" style="79" customWidth="1"/>
    <col min="9764" max="9765" width="9.140625" style="79"/>
    <col min="9766" max="9766" width="15.140625" style="79" customWidth="1"/>
    <col min="9767" max="9768" width="9.140625" style="79"/>
    <col min="9769" max="9769" width="12.5703125" style="79" customWidth="1"/>
    <col min="9770" max="9770" width="255.7109375" style="79" bestFit="1" customWidth="1"/>
    <col min="9771" max="9984" width="9.140625" style="79"/>
    <col min="9985" max="9986" width="0" style="79" hidden="1" customWidth="1"/>
    <col min="9987" max="9987" width="20.42578125" style="79" bestFit="1" customWidth="1"/>
    <col min="9988" max="9988" width="20.42578125" style="79" customWidth="1"/>
    <col min="9989" max="9990" width="0" style="79" hidden="1" customWidth="1"/>
    <col min="9991" max="9991" width="15.28515625" style="79" customWidth="1"/>
    <col min="9992" max="9992" width="14.28515625" style="79" customWidth="1"/>
    <col min="9993" max="9993" width="14.140625" style="79" customWidth="1"/>
    <col min="9994" max="9994" width="15.7109375" style="79" customWidth="1"/>
    <col min="9995" max="9995" width="16" style="79" customWidth="1"/>
    <col min="9996" max="9996" width="16.5703125" style="79" customWidth="1"/>
    <col min="9997" max="9997" width="14.5703125" style="79" customWidth="1"/>
    <col min="9998" max="9998" width="14" style="79" customWidth="1"/>
    <col min="9999" max="9999" width="11.85546875" style="79" customWidth="1"/>
    <col min="10000" max="10000" width="16.5703125" style="79" customWidth="1"/>
    <col min="10001" max="10001" width="15.5703125" style="79" customWidth="1"/>
    <col min="10002" max="10002" width="14.85546875" style="79" customWidth="1"/>
    <col min="10003" max="10003" width="15" style="79" customWidth="1"/>
    <col min="10004" max="10004" width="14.7109375" style="79" customWidth="1"/>
    <col min="10005" max="10005" width="15.140625" style="79" customWidth="1"/>
    <col min="10006" max="10006" width="14.85546875" style="79" customWidth="1"/>
    <col min="10007" max="10007" width="24.85546875" style="79" customWidth="1"/>
    <col min="10008" max="10008" width="11.85546875" style="79" customWidth="1"/>
    <col min="10009" max="10009" width="12.85546875" style="79" customWidth="1"/>
    <col min="10010" max="10010" width="13.28515625" style="79" customWidth="1"/>
    <col min="10011" max="10011" width="14.28515625" style="79" customWidth="1"/>
    <col min="10012" max="10012" width="15" style="79" customWidth="1"/>
    <col min="10013" max="10013" width="15.140625" style="79" customWidth="1"/>
    <col min="10014" max="10014" width="15" style="79" customWidth="1"/>
    <col min="10015" max="10015" width="11" style="79" customWidth="1"/>
    <col min="10016" max="10016" width="12.7109375" style="79" customWidth="1"/>
    <col min="10017" max="10017" width="15" style="79" customWidth="1"/>
    <col min="10018" max="10018" width="11" style="79" customWidth="1"/>
    <col min="10019" max="10019" width="11.42578125" style="79" customWidth="1"/>
    <col min="10020" max="10021" width="9.140625" style="79"/>
    <col min="10022" max="10022" width="15.140625" style="79" customWidth="1"/>
    <col min="10023" max="10024" width="9.140625" style="79"/>
    <col min="10025" max="10025" width="12.5703125" style="79" customWidth="1"/>
    <col min="10026" max="10026" width="255.7109375" style="79" bestFit="1" customWidth="1"/>
    <col min="10027" max="10240" width="9.140625" style="79"/>
    <col min="10241" max="10242" width="0" style="79" hidden="1" customWidth="1"/>
    <col min="10243" max="10243" width="20.42578125" style="79" bestFit="1" customWidth="1"/>
    <col min="10244" max="10244" width="20.42578125" style="79" customWidth="1"/>
    <col min="10245" max="10246" width="0" style="79" hidden="1" customWidth="1"/>
    <col min="10247" max="10247" width="15.28515625" style="79" customWidth="1"/>
    <col min="10248" max="10248" width="14.28515625" style="79" customWidth="1"/>
    <col min="10249" max="10249" width="14.140625" style="79" customWidth="1"/>
    <col min="10250" max="10250" width="15.7109375" style="79" customWidth="1"/>
    <col min="10251" max="10251" width="16" style="79" customWidth="1"/>
    <col min="10252" max="10252" width="16.5703125" style="79" customWidth="1"/>
    <col min="10253" max="10253" width="14.5703125" style="79" customWidth="1"/>
    <col min="10254" max="10254" width="14" style="79" customWidth="1"/>
    <col min="10255" max="10255" width="11.85546875" style="79" customWidth="1"/>
    <col min="10256" max="10256" width="16.5703125" style="79" customWidth="1"/>
    <col min="10257" max="10257" width="15.5703125" style="79" customWidth="1"/>
    <col min="10258" max="10258" width="14.85546875" style="79" customWidth="1"/>
    <col min="10259" max="10259" width="15" style="79" customWidth="1"/>
    <col min="10260" max="10260" width="14.7109375" style="79" customWidth="1"/>
    <col min="10261" max="10261" width="15.140625" style="79" customWidth="1"/>
    <col min="10262" max="10262" width="14.85546875" style="79" customWidth="1"/>
    <col min="10263" max="10263" width="24.85546875" style="79" customWidth="1"/>
    <col min="10264" max="10264" width="11.85546875" style="79" customWidth="1"/>
    <col min="10265" max="10265" width="12.85546875" style="79" customWidth="1"/>
    <col min="10266" max="10266" width="13.28515625" style="79" customWidth="1"/>
    <col min="10267" max="10267" width="14.28515625" style="79" customWidth="1"/>
    <col min="10268" max="10268" width="15" style="79" customWidth="1"/>
    <col min="10269" max="10269" width="15.140625" style="79" customWidth="1"/>
    <col min="10270" max="10270" width="15" style="79" customWidth="1"/>
    <col min="10271" max="10271" width="11" style="79" customWidth="1"/>
    <col min="10272" max="10272" width="12.7109375" style="79" customWidth="1"/>
    <col min="10273" max="10273" width="15" style="79" customWidth="1"/>
    <col min="10274" max="10274" width="11" style="79" customWidth="1"/>
    <col min="10275" max="10275" width="11.42578125" style="79" customWidth="1"/>
    <col min="10276" max="10277" width="9.140625" style="79"/>
    <col min="10278" max="10278" width="15.140625" style="79" customWidth="1"/>
    <col min="10279" max="10280" width="9.140625" style="79"/>
    <col min="10281" max="10281" width="12.5703125" style="79" customWidth="1"/>
    <col min="10282" max="10282" width="255.7109375" style="79" bestFit="1" customWidth="1"/>
    <col min="10283" max="10496" width="9.140625" style="79"/>
    <col min="10497" max="10498" width="0" style="79" hidden="1" customWidth="1"/>
    <col min="10499" max="10499" width="20.42578125" style="79" bestFit="1" customWidth="1"/>
    <col min="10500" max="10500" width="20.42578125" style="79" customWidth="1"/>
    <col min="10501" max="10502" width="0" style="79" hidden="1" customWidth="1"/>
    <col min="10503" max="10503" width="15.28515625" style="79" customWidth="1"/>
    <col min="10504" max="10504" width="14.28515625" style="79" customWidth="1"/>
    <col min="10505" max="10505" width="14.140625" style="79" customWidth="1"/>
    <col min="10506" max="10506" width="15.7109375" style="79" customWidth="1"/>
    <col min="10507" max="10507" width="16" style="79" customWidth="1"/>
    <col min="10508" max="10508" width="16.5703125" style="79" customWidth="1"/>
    <col min="10509" max="10509" width="14.5703125" style="79" customWidth="1"/>
    <col min="10510" max="10510" width="14" style="79" customWidth="1"/>
    <col min="10511" max="10511" width="11.85546875" style="79" customWidth="1"/>
    <col min="10512" max="10512" width="16.5703125" style="79" customWidth="1"/>
    <col min="10513" max="10513" width="15.5703125" style="79" customWidth="1"/>
    <col min="10514" max="10514" width="14.85546875" style="79" customWidth="1"/>
    <col min="10515" max="10515" width="15" style="79" customWidth="1"/>
    <col min="10516" max="10516" width="14.7109375" style="79" customWidth="1"/>
    <col min="10517" max="10517" width="15.140625" style="79" customWidth="1"/>
    <col min="10518" max="10518" width="14.85546875" style="79" customWidth="1"/>
    <col min="10519" max="10519" width="24.85546875" style="79" customWidth="1"/>
    <col min="10520" max="10520" width="11.85546875" style="79" customWidth="1"/>
    <col min="10521" max="10521" width="12.85546875" style="79" customWidth="1"/>
    <col min="10522" max="10522" width="13.28515625" style="79" customWidth="1"/>
    <col min="10523" max="10523" width="14.28515625" style="79" customWidth="1"/>
    <col min="10524" max="10524" width="15" style="79" customWidth="1"/>
    <col min="10525" max="10525" width="15.140625" style="79" customWidth="1"/>
    <col min="10526" max="10526" width="15" style="79" customWidth="1"/>
    <col min="10527" max="10527" width="11" style="79" customWidth="1"/>
    <col min="10528" max="10528" width="12.7109375" style="79" customWidth="1"/>
    <col min="10529" max="10529" width="15" style="79" customWidth="1"/>
    <col min="10530" max="10530" width="11" style="79" customWidth="1"/>
    <col min="10531" max="10531" width="11.42578125" style="79" customWidth="1"/>
    <col min="10532" max="10533" width="9.140625" style="79"/>
    <col min="10534" max="10534" width="15.140625" style="79" customWidth="1"/>
    <col min="10535" max="10536" width="9.140625" style="79"/>
    <col min="10537" max="10537" width="12.5703125" style="79" customWidth="1"/>
    <col min="10538" max="10538" width="255.7109375" style="79" bestFit="1" customWidth="1"/>
    <col min="10539" max="10752" width="9.140625" style="79"/>
    <col min="10753" max="10754" width="0" style="79" hidden="1" customWidth="1"/>
    <col min="10755" max="10755" width="20.42578125" style="79" bestFit="1" customWidth="1"/>
    <col min="10756" max="10756" width="20.42578125" style="79" customWidth="1"/>
    <col min="10757" max="10758" width="0" style="79" hidden="1" customWidth="1"/>
    <col min="10759" max="10759" width="15.28515625" style="79" customWidth="1"/>
    <col min="10760" max="10760" width="14.28515625" style="79" customWidth="1"/>
    <col min="10761" max="10761" width="14.140625" style="79" customWidth="1"/>
    <col min="10762" max="10762" width="15.7109375" style="79" customWidth="1"/>
    <col min="10763" max="10763" width="16" style="79" customWidth="1"/>
    <col min="10764" max="10764" width="16.5703125" style="79" customWidth="1"/>
    <col min="10765" max="10765" width="14.5703125" style="79" customWidth="1"/>
    <col min="10766" max="10766" width="14" style="79" customWidth="1"/>
    <col min="10767" max="10767" width="11.85546875" style="79" customWidth="1"/>
    <col min="10768" max="10768" width="16.5703125" style="79" customWidth="1"/>
    <col min="10769" max="10769" width="15.5703125" style="79" customWidth="1"/>
    <col min="10770" max="10770" width="14.85546875" style="79" customWidth="1"/>
    <col min="10771" max="10771" width="15" style="79" customWidth="1"/>
    <col min="10772" max="10772" width="14.7109375" style="79" customWidth="1"/>
    <col min="10773" max="10773" width="15.140625" style="79" customWidth="1"/>
    <col min="10774" max="10774" width="14.85546875" style="79" customWidth="1"/>
    <col min="10775" max="10775" width="24.85546875" style="79" customWidth="1"/>
    <col min="10776" max="10776" width="11.85546875" style="79" customWidth="1"/>
    <col min="10777" max="10777" width="12.85546875" style="79" customWidth="1"/>
    <col min="10778" max="10778" width="13.28515625" style="79" customWidth="1"/>
    <col min="10779" max="10779" width="14.28515625" style="79" customWidth="1"/>
    <col min="10780" max="10780" width="15" style="79" customWidth="1"/>
    <col min="10781" max="10781" width="15.140625" style="79" customWidth="1"/>
    <col min="10782" max="10782" width="15" style="79" customWidth="1"/>
    <col min="10783" max="10783" width="11" style="79" customWidth="1"/>
    <col min="10784" max="10784" width="12.7109375" style="79" customWidth="1"/>
    <col min="10785" max="10785" width="15" style="79" customWidth="1"/>
    <col min="10786" max="10786" width="11" style="79" customWidth="1"/>
    <col min="10787" max="10787" width="11.42578125" style="79" customWidth="1"/>
    <col min="10788" max="10789" width="9.140625" style="79"/>
    <col min="10790" max="10790" width="15.140625" style="79" customWidth="1"/>
    <col min="10791" max="10792" width="9.140625" style="79"/>
    <col min="10793" max="10793" width="12.5703125" style="79" customWidth="1"/>
    <col min="10794" max="10794" width="255.7109375" style="79" bestFit="1" customWidth="1"/>
    <col min="10795" max="11008" width="9.140625" style="79"/>
    <col min="11009" max="11010" width="0" style="79" hidden="1" customWidth="1"/>
    <col min="11011" max="11011" width="20.42578125" style="79" bestFit="1" customWidth="1"/>
    <col min="11012" max="11012" width="20.42578125" style="79" customWidth="1"/>
    <col min="11013" max="11014" width="0" style="79" hidden="1" customWidth="1"/>
    <col min="11015" max="11015" width="15.28515625" style="79" customWidth="1"/>
    <col min="11016" max="11016" width="14.28515625" style="79" customWidth="1"/>
    <col min="11017" max="11017" width="14.140625" style="79" customWidth="1"/>
    <col min="11018" max="11018" width="15.7109375" style="79" customWidth="1"/>
    <col min="11019" max="11019" width="16" style="79" customWidth="1"/>
    <col min="11020" max="11020" width="16.5703125" style="79" customWidth="1"/>
    <col min="11021" max="11021" width="14.5703125" style="79" customWidth="1"/>
    <col min="11022" max="11022" width="14" style="79" customWidth="1"/>
    <col min="11023" max="11023" width="11.85546875" style="79" customWidth="1"/>
    <col min="11024" max="11024" width="16.5703125" style="79" customWidth="1"/>
    <col min="11025" max="11025" width="15.5703125" style="79" customWidth="1"/>
    <col min="11026" max="11026" width="14.85546875" style="79" customWidth="1"/>
    <col min="11027" max="11027" width="15" style="79" customWidth="1"/>
    <col min="11028" max="11028" width="14.7109375" style="79" customWidth="1"/>
    <col min="11029" max="11029" width="15.140625" style="79" customWidth="1"/>
    <col min="11030" max="11030" width="14.85546875" style="79" customWidth="1"/>
    <col min="11031" max="11031" width="24.85546875" style="79" customWidth="1"/>
    <col min="11032" max="11032" width="11.85546875" style="79" customWidth="1"/>
    <col min="11033" max="11033" width="12.85546875" style="79" customWidth="1"/>
    <col min="11034" max="11034" width="13.28515625" style="79" customWidth="1"/>
    <col min="11035" max="11035" width="14.28515625" style="79" customWidth="1"/>
    <col min="11036" max="11036" width="15" style="79" customWidth="1"/>
    <col min="11037" max="11037" width="15.140625" style="79" customWidth="1"/>
    <col min="11038" max="11038" width="15" style="79" customWidth="1"/>
    <col min="11039" max="11039" width="11" style="79" customWidth="1"/>
    <col min="11040" max="11040" width="12.7109375" style="79" customWidth="1"/>
    <col min="11041" max="11041" width="15" style="79" customWidth="1"/>
    <col min="11042" max="11042" width="11" style="79" customWidth="1"/>
    <col min="11043" max="11043" width="11.42578125" style="79" customWidth="1"/>
    <col min="11044" max="11045" width="9.140625" style="79"/>
    <col min="11046" max="11046" width="15.140625" style="79" customWidth="1"/>
    <col min="11047" max="11048" width="9.140625" style="79"/>
    <col min="11049" max="11049" width="12.5703125" style="79" customWidth="1"/>
    <col min="11050" max="11050" width="255.7109375" style="79" bestFit="1" customWidth="1"/>
    <col min="11051" max="11264" width="9.140625" style="79"/>
    <col min="11265" max="11266" width="0" style="79" hidden="1" customWidth="1"/>
    <col min="11267" max="11267" width="20.42578125" style="79" bestFit="1" customWidth="1"/>
    <col min="11268" max="11268" width="20.42578125" style="79" customWidth="1"/>
    <col min="11269" max="11270" width="0" style="79" hidden="1" customWidth="1"/>
    <col min="11271" max="11271" width="15.28515625" style="79" customWidth="1"/>
    <col min="11272" max="11272" width="14.28515625" style="79" customWidth="1"/>
    <col min="11273" max="11273" width="14.140625" style="79" customWidth="1"/>
    <col min="11274" max="11274" width="15.7109375" style="79" customWidth="1"/>
    <col min="11275" max="11275" width="16" style="79" customWidth="1"/>
    <col min="11276" max="11276" width="16.5703125" style="79" customWidth="1"/>
    <col min="11277" max="11277" width="14.5703125" style="79" customWidth="1"/>
    <col min="11278" max="11278" width="14" style="79" customWidth="1"/>
    <col min="11279" max="11279" width="11.85546875" style="79" customWidth="1"/>
    <col min="11280" max="11280" width="16.5703125" style="79" customWidth="1"/>
    <col min="11281" max="11281" width="15.5703125" style="79" customWidth="1"/>
    <col min="11282" max="11282" width="14.85546875" style="79" customWidth="1"/>
    <col min="11283" max="11283" width="15" style="79" customWidth="1"/>
    <col min="11284" max="11284" width="14.7109375" style="79" customWidth="1"/>
    <col min="11285" max="11285" width="15.140625" style="79" customWidth="1"/>
    <col min="11286" max="11286" width="14.85546875" style="79" customWidth="1"/>
    <col min="11287" max="11287" width="24.85546875" style="79" customWidth="1"/>
    <col min="11288" max="11288" width="11.85546875" style="79" customWidth="1"/>
    <col min="11289" max="11289" width="12.85546875" style="79" customWidth="1"/>
    <col min="11290" max="11290" width="13.28515625" style="79" customWidth="1"/>
    <col min="11291" max="11291" width="14.28515625" style="79" customWidth="1"/>
    <col min="11292" max="11292" width="15" style="79" customWidth="1"/>
    <col min="11293" max="11293" width="15.140625" style="79" customWidth="1"/>
    <col min="11294" max="11294" width="15" style="79" customWidth="1"/>
    <col min="11295" max="11295" width="11" style="79" customWidth="1"/>
    <col min="11296" max="11296" width="12.7109375" style="79" customWidth="1"/>
    <col min="11297" max="11297" width="15" style="79" customWidth="1"/>
    <col min="11298" max="11298" width="11" style="79" customWidth="1"/>
    <col min="11299" max="11299" width="11.42578125" style="79" customWidth="1"/>
    <col min="11300" max="11301" width="9.140625" style="79"/>
    <col min="11302" max="11302" width="15.140625" style="79" customWidth="1"/>
    <col min="11303" max="11304" width="9.140625" style="79"/>
    <col min="11305" max="11305" width="12.5703125" style="79" customWidth="1"/>
    <col min="11306" max="11306" width="255.7109375" style="79" bestFit="1" customWidth="1"/>
    <col min="11307" max="11520" width="9.140625" style="79"/>
    <col min="11521" max="11522" width="0" style="79" hidden="1" customWidth="1"/>
    <col min="11523" max="11523" width="20.42578125" style="79" bestFit="1" customWidth="1"/>
    <col min="11524" max="11524" width="20.42578125" style="79" customWidth="1"/>
    <col min="11525" max="11526" width="0" style="79" hidden="1" customWidth="1"/>
    <col min="11527" max="11527" width="15.28515625" style="79" customWidth="1"/>
    <col min="11528" max="11528" width="14.28515625" style="79" customWidth="1"/>
    <col min="11529" max="11529" width="14.140625" style="79" customWidth="1"/>
    <col min="11530" max="11530" width="15.7109375" style="79" customWidth="1"/>
    <col min="11531" max="11531" width="16" style="79" customWidth="1"/>
    <col min="11532" max="11532" width="16.5703125" style="79" customWidth="1"/>
    <col min="11533" max="11533" width="14.5703125" style="79" customWidth="1"/>
    <col min="11534" max="11534" width="14" style="79" customWidth="1"/>
    <col min="11535" max="11535" width="11.85546875" style="79" customWidth="1"/>
    <col min="11536" max="11536" width="16.5703125" style="79" customWidth="1"/>
    <col min="11537" max="11537" width="15.5703125" style="79" customWidth="1"/>
    <col min="11538" max="11538" width="14.85546875" style="79" customWidth="1"/>
    <col min="11539" max="11539" width="15" style="79" customWidth="1"/>
    <col min="11540" max="11540" width="14.7109375" style="79" customWidth="1"/>
    <col min="11541" max="11541" width="15.140625" style="79" customWidth="1"/>
    <col min="11542" max="11542" width="14.85546875" style="79" customWidth="1"/>
    <col min="11543" max="11543" width="24.85546875" style="79" customWidth="1"/>
    <col min="11544" max="11544" width="11.85546875" style="79" customWidth="1"/>
    <col min="11545" max="11545" width="12.85546875" style="79" customWidth="1"/>
    <col min="11546" max="11546" width="13.28515625" style="79" customWidth="1"/>
    <col min="11547" max="11547" width="14.28515625" style="79" customWidth="1"/>
    <col min="11548" max="11548" width="15" style="79" customWidth="1"/>
    <col min="11549" max="11549" width="15.140625" style="79" customWidth="1"/>
    <col min="11550" max="11550" width="15" style="79" customWidth="1"/>
    <col min="11551" max="11551" width="11" style="79" customWidth="1"/>
    <col min="11552" max="11552" width="12.7109375" style="79" customWidth="1"/>
    <col min="11553" max="11553" width="15" style="79" customWidth="1"/>
    <col min="11554" max="11554" width="11" style="79" customWidth="1"/>
    <col min="11555" max="11555" width="11.42578125" style="79" customWidth="1"/>
    <col min="11556" max="11557" width="9.140625" style="79"/>
    <col min="11558" max="11558" width="15.140625" style="79" customWidth="1"/>
    <col min="11559" max="11560" width="9.140625" style="79"/>
    <col min="11561" max="11561" width="12.5703125" style="79" customWidth="1"/>
    <col min="11562" max="11562" width="255.7109375" style="79" bestFit="1" customWidth="1"/>
    <col min="11563" max="11776" width="9.140625" style="79"/>
    <col min="11777" max="11778" width="0" style="79" hidden="1" customWidth="1"/>
    <col min="11779" max="11779" width="20.42578125" style="79" bestFit="1" customWidth="1"/>
    <col min="11780" max="11780" width="20.42578125" style="79" customWidth="1"/>
    <col min="11781" max="11782" width="0" style="79" hidden="1" customWidth="1"/>
    <col min="11783" max="11783" width="15.28515625" style="79" customWidth="1"/>
    <col min="11784" max="11784" width="14.28515625" style="79" customWidth="1"/>
    <col min="11785" max="11785" width="14.140625" style="79" customWidth="1"/>
    <col min="11786" max="11786" width="15.7109375" style="79" customWidth="1"/>
    <col min="11787" max="11787" width="16" style="79" customWidth="1"/>
    <col min="11788" max="11788" width="16.5703125" style="79" customWidth="1"/>
    <col min="11789" max="11789" width="14.5703125" style="79" customWidth="1"/>
    <col min="11790" max="11790" width="14" style="79" customWidth="1"/>
    <col min="11791" max="11791" width="11.85546875" style="79" customWidth="1"/>
    <col min="11792" max="11792" width="16.5703125" style="79" customWidth="1"/>
    <col min="11793" max="11793" width="15.5703125" style="79" customWidth="1"/>
    <col min="11794" max="11794" width="14.85546875" style="79" customWidth="1"/>
    <col min="11795" max="11795" width="15" style="79" customWidth="1"/>
    <col min="11796" max="11796" width="14.7109375" style="79" customWidth="1"/>
    <col min="11797" max="11797" width="15.140625" style="79" customWidth="1"/>
    <col min="11798" max="11798" width="14.85546875" style="79" customWidth="1"/>
    <col min="11799" max="11799" width="24.85546875" style="79" customWidth="1"/>
    <col min="11800" max="11800" width="11.85546875" style="79" customWidth="1"/>
    <col min="11801" max="11801" width="12.85546875" style="79" customWidth="1"/>
    <col min="11802" max="11802" width="13.28515625" style="79" customWidth="1"/>
    <col min="11803" max="11803" width="14.28515625" style="79" customWidth="1"/>
    <col min="11804" max="11804" width="15" style="79" customWidth="1"/>
    <col min="11805" max="11805" width="15.140625" style="79" customWidth="1"/>
    <col min="11806" max="11806" width="15" style="79" customWidth="1"/>
    <col min="11807" max="11807" width="11" style="79" customWidth="1"/>
    <col min="11808" max="11808" width="12.7109375" style="79" customWidth="1"/>
    <col min="11809" max="11809" width="15" style="79" customWidth="1"/>
    <col min="11810" max="11810" width="11" style="79" customWidth="1"/>
    <col min="11811" max="11811" width="11.42578125" style="79" customWidth="1"/>
    <col min="11812" max="11813" width="9.140625" style="79"/>
    <col min="11814" max="11814" width="15.140625" style="79" customWidth="1"/>
    <col min="11815" max="11816" width="9.140625" style="79"/>
    <col min="11817" max="11817" width="12.5703125" style="79" customWidth="1"/>
    <col min="11818" max="11818" width="255.7109375" style="79" bestFit="1" customWidth="1"/>
    <col min="11819" max="12032" width="9.140625" style="79"/>
    <col min="12033" max="12034" width="0" style="79" hidden="1" customWidth="1"/>
    <col min="12035" max="12035" width="20.42578125" style="79" bestFit="1" customWidth="1"/>
    <col min="12036" max="12036" width="20.42578125" style="79" customWidth="1"/>
    <col min="12037" max="12038" width="0" style="79" hidden="1" customWidth="1"/>
    <col min="12039" max="12039" width="15.28515625" style="79" customWidth="1"/>
    <col min="12040" max="12040" width="14.28515625" style="79" customWidth="1"/>
    <col min="12041" max="12041" width="14.140625" style="79" customWidth="1"/>
    <col min="12042" max="12042" width="15.7109375" style="79" customWidth="1"/>
    <col min="12043" max="12043" width="16" style="79" customWidth="1"/>
    <col min="12044" max="12044" width="16.5703125" style="79" customWidth="1"/>
    <col min="12045" max="12045" width="14.5703125" style="79" customWidth="1"/>
    <col min="12046" max="12046" width="14" style="79" customWidth="1"/>
    <col min="12047" max="12047" width="11.85546875" style="79" customWidth="1"/>
    <col min="12048" max="12048" width="16.5703125" style="79" customWidth="1"/>
    <col min="12049" max="12049" width="15.5703125" style="79" customWidth="1"/>
    <col min="12050" max="12050" width="14.85546875" style="79" customWidth="1"/>
    <col min="12051" max="12051" width="15" style="79" customWidth="1"/>
    <col min="12052" max="12052" width="14.7109375" style="79" customWidth="1"/>
    <col min="12053" max="12053" width="15.140625" style="79" customWidth="1"/>
    <col min="12054" max="12054" width="14.85546875" style="79" customWidth="1"/>
    <col min="12055" max="12055" width="24.85546875" style="79" customWidth="1"/>
    <col min="12056" max="12056" width="11.85546875" style="79" customWidth="1"/>
    <col min="12057" max="12057" width="12.85546875" style="79" customWidth="1"/>
    <col min="12058" max="12058" width="13.28515625" style="79" customWidth="1"/>
    <col min="12059" max="12059" width="14.28515625" style="79" customWidth="1"/>
    <col min="12060" max="12060" width="15" style="79" customWidth="1"/>
    <col min="12061" max="12061" width="15.140625" style="79" customWidth="1"/>
    <col min="12062" max="12062" width="15" style="79" customWidth="1"/>
    <col min="12063" max="12063" width="11" style="79" customWidth="1"/>
    <col min="12064" max="12064" width="12.7109375" style="79" customWidth="1"/>
    <col min="12065" max="12065" width="15" style="79" customWidth="1"/>
    <col min="12066" max="12066" width="11" style="79" customWidth="1"/>
    <col min="12067" max="12067" width="11.42578125" style="79" customWidth="1"/>
    <col min="12068" max="12069" width="9.140625" style="79"/>
    <col min="12070" max="12070" width="15.140625" style="79" customWidth="1"/>
    <col min="12071" max="12072" width="9.140625" style="79"/>
    <col min="12073" max="12073" width="12.5703125" style="79" customWidth="1"/>
    <col min="12074" max="12074" width="255.7109375" style="79" bestFit="1" customWidth="1"/>
    <col min="12075" max="12288" width="9.140625" style="79"/>
    <col min="12289" max="12290" width="0" style="79" hidden="1" customWidth="1"/>
    <col min="12291" max="12291" width="20.42578125" style="79" bestFit="1" customWidth="1"/>
    <col min="12292" max="12292" width="20.42578125" style="79" customWidth="1"/>
    <col min="12293" max="12294" width="0" style="79" hidden="1" customWidth="1"/>
    <col min="12295" max="12295" width="15.28515625" style="79" customWidth="1"/>
    <col min="12296" max="12296" width="14.28515625" style="79" customWidth="1"/>
    <col min="12297" max="12297" width="14.140625" style="79" customWidth="1"/>
    <col min="12298" max="12298" width="15.7109375" style="79" customWidth="1"/>
    <col min="12299" max="12299" width="16" style="79" customWidth="1"/>
    <col min="12300" max="12300" width="16.5703125" style="79" customWidth="1"/>
    <col min="12301" max="12301" width="14.5703125" style="79" customWidth="1"/>
    <col min="12302" max="12302" width="14" style="79" customWidth="1"/>
    <col min="12303" max="12303" width="11.85546875" style="79" customWidth="1"/>
    <col min="12304" max="12304" width="16.5703125" style="79" customWidth="1"/>
    <col min="12305" max="12305" width="15.5703125" style="79" customWidth="1"/>
    <col min="12306" max="12306" width="14.85546875" style="79" customWidth="1"/>
    <col min="12307" max="12307" width="15" style="79" customWidth="1"/>
    <col min="12308" max="12308" width="14.7109375" style="79" customWidth="1"/>
    <col min="12309" max="12309" width="15.140625" style="79" customWidth="1"/>
    <col min="12310" max="12310" width="14.85546875" style="79" customWidth="1"/>
    <col min="12311" max="12311" width="24.85546875" style="79" customWidth="1"/>
    <col min="12312" max="12312" width="11.85546875" style="79" customWidth="1"/>
    <col min="12313" max="12313" width="12.85546875" style="79" customWidth="1"/>
    <col min="12314" max="12314" width="13.28515625" style="79" customWidth="1"/>
    <col min="12315" max="12315" width="14.28515625" style="79" customWidth="1"/>
    <col min="12316" max="12316" width="15" style="79" customWidth="1"/>
    <col min="12317" max="12317" width="15.140625" style="79" customWidth="1"/>
    <col min="12318" max="12318" width="15" style="79" customWidth="1"/>
    <col min="12319" max="12319" width="11" style="79" customWidth="1"/>
    <col min="12320" max="12320" width="12.7109375" style="79" customWidth="1"/>
    <col min="12321" max="12321" width="15" style="79" customWidth="1"/>
    <col min="12322" max="12322" width="11" style="79" customWidth="1"/>
    <col min="12323" max="12323" width="11.42578125" style="79" customWidth="1"/>
    <col min="12324" max="12325" width="9.140625" style="79"/>
    <col min="12326" max="12326" width="15.140625" style="79" customWidth="1"/>
    <col min="12327" max="12328" width="9.140625" style="79"/>
    <col min="12329" max="12329" width="12.5703125" style="79" customWidth="1"/>
    <col min="12330" max="12330" width="255.7109375" style="79" bestFit="1" customWidth="1"/>
    <col min="12331" max="12544" width="9.140625" style="79"/>
    <col min="12545" max="12546" width="0" style="79" hidden="1" customWidth="1"/>
    <col min="12547" max="12547" width="20.42578125" style="79" bestFit="1" customWidth="1"/>
    <col min="12548" max="12548" width="20.42578125" style="79" customWidth="1"/>
    <col min="12549" max="12550" width="0" style="79" hidden="1" customWidth="1"/>
    <col min="12551" max="12551" width="15.28515625" style="79" customWidth="1"/>
    <col min="12552" max="12552" width="14.28515625" style="79" customWidth="1"/>
    <col min="12553" max="12553" width="14.140625" style="79" customWidth="1"/>
    <col min="12554" max="12554" width="15.7109375" style="79" customWidth="1"/>
    <col min="12555" max="12555" width="16" style="79" customWidth="1"/>
    <col min="12556" max="12556" width="16.5703125" style="79" customWidth="1"/>
    <col min="12557" max="12557" width="14.5703125" style="79" customWidth="1"/>
    <col min="12558" max="12558" width="14" style="79" customWidth="1"/>
    <col min="12559" max="12559" width="11.85546875" style="79" customWidth="1"/>
    <col min="12560" max="12560" width="16.5703125" style="79" customWidth="1"/>
    <col min="12561" max="12561" width="15.5703125" style="79" customWidth="1"/>
    <col min="12562" max="12562" width="14.85546875" style="79" customWidth="1"/>
    <col min="12563" max="12563" width="15" style="79" customWidth="1"/>
    <col min="12564" max="12564" width="14.7109375" style="79" customWidth="1"/>
    <col min="12565" max="12565" width="15.140625" style="79" customWidth="1"/>
    <col min="12566" max="12566" width="14.85546875" style="79" customWidth="1"/>
    <col min="12567" max="12567" width="24.85546875" style="79" customWidth="1"/>
    <col min="12568" max="12568" width="11.85546875" style="79" customWidth="1"/>
    <col min="12569" max="12569" width="12.85546875" style="79" customWidth="1"/>
    <col min="12570" max="12570" width="13.28515625" style="79" customWidth="1"/>
    <col min="12571" max="12571" width="14.28515625" style="79" customWidth="1"/>
    <col min="12572" max="12572" width="15" style="79" customWidth="1"/>
    <col min="12573" max="12573" width="15.140625" style="79" customWidth="1"/>
    <col min="12574" max="12574" width="15" style="79" customWidth="1"/>
    <col min="12575" max="12575" width="11" style="79" customWidth="1"/>
    <col min="12576" max="12576" width="12.7109375" style="79" customWidth="1"/>
    <col min="12577" max="12577" width="15" style="79" customWidth="1"/>
    <col min="12578" max="12578" width="11" style="79" customWidth="1"/>
    <col min="12579" max="12579" width="11.42578125" style="79" customWidth="1"/>
    <col min="12580" max="12581" width="9.140625" style="79"/>
    <col min="12582" max="12582" width="15.140625" style="79" customWidth="1"/>
    <col min="12583" max="12584" width="9.140625" style="79"/>
    <col min="12585" max="12585" width="12.5703125" style="79" customWidth="1"/>
    <col min="12586" max="12586" width="255.7109375" style="79" bestFit="1" customWidth="1"/>
    <col min="12587" max="12800" width="9.140625" style="79"/>
    <col min="12801" max="12802" width="0" style="79" hidden="1" customWidth="1"/>
    <col min="12803" max="12803" width="20.42578125" style="79" bestFit="1" customWidth="1"/>
    <col min="12804" max="12804" width="20.42578125" style="79" customWidth="1"/>
    <col min="12805" max="12806" width="0" style="79" hidden="1" customWidth="1"/>
    <col min="12807" max="12807" width="15.28515625" style="79" customWidth="1"/>
    <col min="12808" max="12808" width="14.28515625" style="79" customWidth="1"/>
    <col min="12809" max="12809" width="14.140625" style="79" customWidth="1"/>
    <col min="12810" max="12810" width="15.7109375" style="79" customWidth="1"/>
    <col min="12811" max="12811" width="16" style="79" customWidth="1"/>
    <col min="12812" max="12812" width="16.5703125" style="79" customWidth="1"/>
    <col min="12813" max="12813" width="14.5703125" style="79" customWidth="1"/>
    <col min="12814" max="12814" width="14" style="79" customWidth="1"/>
    <col min="12815" max="12815" width="11.85546875" style="79" customWidth="1"/>
    <col min="12816" max="12816" width="16.5703125" style="79" customWidth="1"/>
    <col min="12817" max="12817" width="15.5703125" style="79" customWidth="1"/>
    <col min="12818" max="12818" width="14.85546875" style="79" customWidth="1"/>
    <col min="12819" max="12819" width="15" style="79" customWidth="1"/>
    <col min="12820" max="12820" width="14.7109375" style="79" customWidth="1"/>
    <col min="12821" max="12821" width="15.140625" style="79" customWidth="1"/>
    <col min="12822" max="12822" width="14.85546875" style="79" customWidth="1"/>
    <col min="12823" max="12823" width="24.85546875" style="79" customWidth="1"/>
    <col min="12824" max="12824" width="11.85546875" style="79" customWidth="1"/>
    <col min="12825" max="12825" width="12.85546875" style="79" customWidth="1"/>
    <col min="12826" max="12826" width="13.28515625" style="79" customWidth="1"/>
    <col min="12827" max="12827" width="14.28515625" style="79" customWidth="1"/>
    <col min="12828" max="12828" width="15" style="79" customWidth="1"/>
    <col min="12829" max="12829" width="15.140625" style="79" customWidth="1"/>
    <col min="12830" max="12830" width="15" style="79" customWidth="1"/>
    <col min="12831" max="12831" width="11" style="79" customWidth="1"/>
    <col min="12832" max="12832" width="12.7109375" style="79" customWidth="1"/>
    <col min="12833" max="12833" width="15" style="79" customWidth="1"/>
    <col min="12834" max="12834" width="11" style="79" customWidth="1"/>
    <col min="12835" max="12835" width="11.42578125" style="79" customWidth="1"/>
    <col min="12836" max="12837" width="9.140625" style="79"/>
    <col min="12838" max="12838" width="15.140625" style="79" customWidth="1"/>
    <col min="12839" max="12840" width="9.140625" style="79"/>
    <col min="12841" max="12841" width="12.5703125" style="79" customWidth="1"/>
    <col min="12842" max="12842" width="255.7109375" style="79" bestFit="1" customWidth="1"/>
    <col min="12843" max="13056" width="9.140625" style="79"/>
    <col min="13057" max="13058" width="0" style="79" hidden="1" customWidth="1"/>
    <col min="13059" max="13059" width="20.42578125" style="79" bestFit="1" customWidth="1"/>
    <col min="13060" max="13060" width="20.42578125" style="79" customWidth="1"/>
    <col min="13061" max="13062" width="0" style="79" hidden="1" customWidth="1"/>
    <col min="13063" max="13063" width="15.28515625" style="79" customWidth="1"/>
    <col min="13064" max="13064" width="14.28515625" style="79" customWidth="1"/>
    <col min="13065" max="13065" width="14.140625" style="79" customWidth="1"/>
    <col min="13066" max="13066" width="15.7109375" style="79" customWidth="1"/>
    <col min="13067" max="13067" width="16" style="79" customWidth="1"/>
    <col min="13068" max="13068" width="16.5703125" style="79" customWidth="1"/>
    <col min="13069" max="13069" width="14.5703125" style="79" customWidth="1"/>
    <col min="13070" max="13070" width="14" style="79" customWidth="1"/>
    <col min="13071" max="13071" width="11.85546875" style="79" customWidth="1"/>
    <col min="13072" max="13072" width="16.5703125" style="79" customWidth="1"/>
    <col min="13073" max="13073" width="15.5703125" style="79" customWidth="1"/>
    <col min="13074" max="13074" width="14.85546875" style="79" customWidth="1"/>
    <col min="13075" max="13075" width="15" style="79" customWidth="1"/>
    <col min="13076" max="13076" width="14.7109375" style="79" customWidth="1"/>
    <col min="13077" max="13077" width="15.140625" style="79" customWidth="1"/>
    <col min="13078" max="13078" width="14.85546875" style="79" customWidth="1"/>
    <col min="13079" max="13079" width="24.85546875" style="79" customWidth="1"/>
    <col min="13080" max="13080" width="11.85546875" style="79" customWidth="1"/>
    <col min="13081" max="13081" width="12.85546875" style="79" customWidth="1"/>
    <col min="13082" max="13082" width="13.28515625" style="79" customWidth="1"/>
    <col min="13083" max="13083" width="14.28515625" style="79" customWidth="1"/>
    <col min="13084" max="13084" width="15" style="79" customWidth="1"/>
    <col min="13085" max="13085" width="15.140625" style="79" customWidth="1"/>
    <col min="13086" max="13086" width="15" style="79" customWidth="1"/>
    <col min="13087" max="13087" width="11" style="79" customWidth="1"/>
    <col min="13088" max="13088" width="12.7109375" style="79" customWidth="1"/>
    <col min="13089" max="13089" width="15" style="79" customWidth="1"/>
    <col min="13090" max="13090" width="11" style="79" customWidth="1"/>
    <col min="13091" max="13091" width="11.42578125" style="79" customWidth="1"/>
    <col min="13092" max="13093" width="9.140625" style="79"/>
    <col min="13094" max="13094" width="15.140625" style="79" customWidth="1"/>
    <col min="13095" max="13096" width="9.140625" style="79"/>
    <col min="13097" max="13097" width="12.5703125" style="79" customWidth="1"/>
    <col min="13098" max="13098" width="255.7109375" style="79" bestFit="1" customWidth="1"/>
    <col min="13099" max="13312" width="9.140625" style="79"/>
    <col min="13313" max="13314" width="0" style="79" hidden="1" customWidth="1"/>
    <col min="13315" max="13315" width="20.42578125" style="79" bestFit="1" customWidth="1"/>
    <col min="13316" max="13316" width="20.42578125" style="79" customWidth="1"/>
    <col min="13317" max="13318" width="0" style="79" hidden="1" customWidth="1"/>
    <col min="13319" max="13319" width="15.28515625" style="79" customWidth="1"/>
    <col min="13320" max="13320" width="14.28515625" style="79" customWidth="1"/>
    <col min="13321" max="13321" width="14.140625" style="79" customWidth="1"/>
    <col min="13322" max="13322" width="15.7109375" style="79" customWidth="1"/>
    <col min="13323" max="13323" width="16" style="79" customWidth="1"/>
    <col min="13324" max="13324" width="16.5703125" style="79" customWidth="1"/>
    <col min="13325" max="13325" width="14.5703125" style="79" customWidth="1"/>
    <col min="13326" max="13326" width="14" style="79" customWidth="1"/>
    <col min="13327" max="13327" width="11.85546875" style="79" customWidth="1"/>
    <col min="13328" max="13328" width="16.5703125" style="79" customWidth="1"/>
    <col min="13329" max="13329" width="15.5703125" style="79" customWidth="1"/>
    <col min="13330" max="13330" width="14.85546875" style="79" customWidth="1"/>
    <col min="13331" max="13331" width="15" style="79" customWidth="1"/>
    <col min="13332" max="13332" width="14.7109375" style="79" customWidth="1"/>
    <col min="13333" max="13333" width="15.140625" style="79" customWidth="1"/>
    <col min="13334" max="13334" width="14.85546875" style="79" customWidth="1"/>
    <col min="13335" max="13335" width="24.85546875" style="79" customWidth="1"/>
    <col min="13336" max="13336" width="11.85546875" style="79" customWidth="1"/>
    <col min="13337" max="13337" width="12.85546875" style="79" customWidth="1"/>
    <col min="13338" max="13338" width="13.28515625" style="79" customWidth="1"/>
    <col min="13339" max="13339" width="14.28515625" style="79" customWidth="1"/>
    <col min="13340" max="13340" width="15" style="79" customWidth="1"/>
    <col min="13341" max="13341" width="15.140625" style="79" customWidth="1"/>
    <col min="13342" max="13342" width="15" style="79" customWidth="1"/>
    <col min="13343" max="13343" width="11" style="79" customWidth="1"/>
    <col min="13344" max="13344" width="12.7109375" style="79" customWidth="1"/>
    <col min="13345" max="13345" width="15" style="79" customWidth="1"/>
    <col min="13346" max="13346" width="11" style="79" customWidth="1"/>
    <col min="13347" max="13347" width="11.42578125" style="79" customWidth="1"/>
    <col min="13348" max="13349" width="9.140625" style="79"/>
    <col min="13350" max="13350" width="15.140625" style="79" customWidth="1"/>
    <col min="13351" max="13352" width="9.140625" style="79"/>
    <col min="13353" max="13353" width="12.5703125" style="79" customWidth="1"/>
    <col min="13354" max="13354" width="255.7109375" style="79" bestFit="1" customWidth="1"/>
    <col min="13355" max="13568" width="9.140625" style="79"/>
    <col min="13569" max="13570" width="0" style="79" hidden="1" customWidth="1"/>
    <col min="13571" max="13571" width="20.42578125" style="79" bestFit="1" customWidth="1"/>
    <col min="13572" max="13572" width="20.42578125" style="79" customWidth="1"/>
    <col min="13573" max="13574" width="0" style="79" hidden="1" customWidth="1"/>
    <col min="13575" max="13575" width="15.28515625" style="79" customWidth="1"/>
    <col min="13576" max="13576" width="14.28515625" style="79" customWidth="1"/>
    <col min="13577" max="13577" width="14.140625" style="79" customWidth="1"/>
    <col min="13578" max="13578" width="15.7109375" style="79" customWidth="1"/>
    <col min="13579" max="13579" width="16" style="79" customWidth="1"/>
    <col min="13580" max="13580" width="16.5703125" style="79" customWidth="1"/>
    <col min="13581" max="13581" width="14.5703125" style="79" customWidth="1"/>
    <col min="13582" max="13582" width="14" style="79" customWidth="1"/>
    <col min="13583" max="13583" width="11.85546875" style="79" customWidth="1"/>
    <col min="13584" max="13584" width="16.5703125" style="79" customWidth="1"/>
    <col min="13585" max="13585" width="15.5703125" style="79" customWidth="1"/>
    <col min="13586" max="13586" width="14.85546875" style="79" customWidth="1"/>
    <col min="13587" max="13587" width="15" style="79" customWidth="1"/>
    <col min="13588" max="13588" width="14.7109375" style="79" customWidth="1"/>
    <col min="13589" max="13589" width="15.140625" style="79" customWidth="1"/>
    <col min="13590" max="13590" width="14.85546875" style="79" customWidth="1"/>
    <col min="13591" max="13591" width="24.85546875" style="79" customWidth="1"/>
    <col min="13592" max="13592" width="11.85546875" style="79" customWidth="1"/>
    <col min="13593" max="13593" width="12.85546875" style="79" customWidth="1"/>
    <col min="13594" max="13594" width="13.28515625" style="79" customWidth="1"/>
    <col min="13595" max="13595" width="14.28515625" style="79" customWidth="1"/>
    <col min="13596" max="13596" width="15" style="79" customWidth="1"/>
    <col min="13597" max="13597" width="15.140625" style="79" customWidth="1"/>
    <col min="13598" max="13598" width="15" style="79" customWidth="1"/>
    <col min="13599" max="13599" width="11" style="79" customWidth="1"/>
    <col min="13600" max="13600" width="12.7109375" style="79" customWidth="1"/>
    <col min="13601" max="13601" width="15" style="79" customWidth="1"/>
    <col min="13602" max="13602" width="11" style="79" customWidth="1"/>
    <col min="13603" max="13603" width="11.42578125" style="79" customWidth="1"/>
    <col min="13604" max="13605" width="9.140625" style="79"/>
    <col min="13606" max="13606" width="15.140625" style="79" customWidth="1"/>
    <col min="13607" max="13608" width="9.140625" style="79"/>
    <col min="13609" max="13609" width="12.5703125" style="79" customWidth="1"/>
    <col min="13610" max="13610" width="255.7109375" style="79" bestFit="1" customWidth="1"/>
    <col min="13611" max="13824" width="9.140625" style="79"/>
    <col min="13825" max="13826" width="0" style="79" hidden="1" customWidth="1"/>
    <col min="13827" max="13827" width="20.42578125" style="79" bestFit="1" customWidth="1"/>
    <col min="13828" max="13828" width="20.42578125" style="79" customWidth="1"/>
    <col min="13829" max="13830" width="0" style="79" hidden="1" customWidth="1"/>
    <col min="13831" max="13831" width="15.28515625" style="79" customWidth="1"/>
    <col min="13832" max="13832" width="14.28515625" style="79" customWidth="1"/>
    <col min="13833" max="13833" width="14.140625" style="79" customWidth="1"/>
    <col min="13834" max="13834" width="15.7109375" style="79" customWidth="1"/>
    <col min="13835" max="13835" width="16" style="79" customWidth="1"/>
    <col min="13836" max="13836" width="16.5703125" style="79" customWidth="1"/>
    <col min="13837" max="13837" width="14.5703125" style="79" customWidth="1"/>
    <col min="13838" max="13838" width="14" style="79" customWidth="1"/>
    <col min="13839" max="13839" width="11.85546875" style="79" customWidth="1"/>
    <col min="13840" max="13840" width="16.5703125" style="79" customWidth="1"/>
    <col min="13841" max="13841" width="15.5703125" style="79" customWidth="1"/>
    <col min="13842" max="13842" width="14.85546875" style="79" customWidth="1"/>
    <col min="13843" max="13843" width="15" style="79" customWidth="1"/>
    <col min="13844" max="13844" width="14.7109375" style="79" customWidth="1"/>
    <col min="13845" max="13845" width="15.140625" style="79" customWidth="1"/>
    <col min="13846" max="13846" width="14.85546875" style="79" customWidth="1"/>
    <col min="13847" max="13847" width="24.85546875" style="79" customWidth="1"/>
    <col min="13848" max="13848" width="11.85546875" style="79" customWidth="1"/>
    <col min="13849" max="13849" width="12.85546875" style="79" customWidth="1"/>
    <col min="13850" max="13850" width="13.28515625" style="79" customWidth="1"/>
    <col min="13851" max="13851" width="14.28515625" style="79" customWidth="1"/>
    <col min="13852" max="13852" width="15" style="79" customWidth="1"/>
    <col min="13853" max="13853" width="15.140625" style="79" customWidth="1"/>
    <col min="13854" max="13854" width="15" style="79" customWidth="1"/>
    <col min="13855" max="13855" width="11" style="79" customWidth="1"/>
    <col min="13856" max="13856" width="12.7109375" style="79" customWidth="1"/>
    <col min="13857" max="13857" width="15" style="79" customWidth="1"/>
    <col min="13858" max="13858" width="11" style="79" customWidth="1"/>
    <col min="13859" max="13859" width="11.42578125" style="79" customWidth="1"/>
    <col min="13860" max="13861" width="9.140625" style="79"/>
    <col min="13862" max="13862" width="15.140625" style="79" customWidth="1"/>
    <col min="13863" max="13864" width="9.140625" style="79"/>
    <col min="13865" max="13865" width="12.5703125" style="79" customWidth="1"/>
    <col min="13866" max="13866" width="255.7109375" style="79" bestFit="1" customWidth="1"/>
    <col min="13867" max="14080" width="9.140625" style="79"/>
    <col min="14081" max="14082" width="0" style="79" hidden="1" customWidth="1"/>
    <col min="14083" max="14083" width="20.42578125" style="79" bestFit="1" customWidth="1"/>
    <col min="14084" max="14084" width="20.42578125" style="79" customWidth="1"/>
    <col min="14085" max="14086" width="0" style="79" hidden="1" customWidth="1"/>
    <col min="14087" max="14087" width="15.28515625" style="79" customWidth="1"/>
    <col min="14088" max="14088" width="14.28515625" style="79" customWidth="1"/>
    <col min="14089" max="14089" width="14.140625" style="79" customWidth="1"/>
    <col min="14090" max="14090" width="15.7109375" style="79" customWidth="1"/>
    <col min="14091" max="14091" width="16" style="79" customWidth="1"/>
    <col min="14092" max="14092" width="16.5703125" style="79" customWidth="1"/>
    <col min="14093" max="14093" width="14.5703125" style="79" customWidth="1"/>
    <col min="14094" max="14094" width="14" style="79" customWidth="1"/>
    <col min="14095" max="14095" width="11.85546875" style="79" customWidth="1"/>
    <col min="14096" max="14096" width="16.5703125" style="79" customWidth="1"/>
    <col min="14097" max="14097" width="15.5703125" style="79" customWidth="1"/>
    <col min="14098" max="14098" width="14.85546875" style="79" customWidth="1"/>
    <col min="14099" max="14099" width="15" style="79" customWidth="1"/>
    <col min="14100" max="14100" width="14.7109375" style="79" customWidth="1"/>
    <col min="14101" max="14101" width="15.140625" style="79" customWidth="1"/>
    <col min="14102" max="14102" width="14.85546875" style="79" customWidth="1"/>
    <col min="14103" max="14103" width="24.85546875" style="79" customWidth="1"/>
    <col min="14104" max="14104" width="11.85546875" style="79" customWidth="1"/>
    <col min="14105" max="14105" width="12.85546875" style="79" customWidth="1"/>
    <col min="14106" max="14106" width="13.28515625" style="79" customWidth="1"/>
    <col min="14107" max="14107" width="14.28515625" style="79" customWidth="1"/>
    <col min="14108" max="14108" width="15" style="79" customWidth="1"/>
    <col min="14109" max="14109" width="15.140625" style="79" customWidth="1"/>
    <col min="14110" max="14110" width="15" style="79" customWidth="1"/>
    <col min="14111" max="14111" width="11" style="79" customWidth="1"/>
    <col min="14112" max="14112" width="12.7109375" style="79" customWidth="1"/>
    <col min="14113" max="14113" width="15" style="79" customWidth="1"/>
    <col min="14114" max="14114" width="11" style="79" customWidth="1"/>
    <col min="14115" max="14115" width="11.42578125" style="79" customWidth="1"/>
    <col min="14116" max="14117" width="9.140625" style="79"/>
    <col min="14118" max="14118" width="15.140625" style="79" customWidth="1"/>
    <col min="14119" max="14120" width="9.140625" style="79"/>
    <col min="14121" max="14121" width="12.5703125" style="79" customWidth="1"/>
    <col min="14122" max="14122" width="255.7109375" style="79" bestFit="1" customWidth="1"/>
    <col min="14123" max="14336" width="9.140625" style="79"/>
    <col min="14337" max="14338" width="0" style="79" hidden="1" customWidth="1"/>
    <col min="14339" max="14339" width="20.42578125" style="79" bestFit="1" customWidth="1"/>
    <col min="14340" max="14340" width="20.42578125" style="79" customWidth="1"/>
    <col min="14341" max="14342" width="0" style="79" hidden="1" customWidth="1"/>
    <col min="14343" max="14343" width="15.28515625" style="79" customWidth="1"/>
    <col min="14344" max="14344" width="14.28515625" style="79" customWidth="1"/>
    <col min="14345" max="14345" width="14.140625" style="79" customWidth="1"/>
    <col min="14346" max="14346" width="15.7109375" style="79" customWidth="1"/>
    <col min="14347" max="14347" width="16" style="79" customWidth="1"/>
    <col min="14348" max="14348" width="16.5703125" style="79" customWidth="1"/>
    <col min="14349" max="14349" width="14.5703125" style="79" customWidth="1"/>
    <col min="14350" max="14350" width="14" style="79" customWidth="1"/>
    <col min="14351" max="14351" width="11.85546875" style="79" customWidth="1"/>
    <col min="14352" max="14352" width="16.5703125" style="79" customWidth="1"/>
    <col min="14353" max="14353" width="15.5703125" style="79" customWidth="1"/>
    <col min="14354" max="14354" width="14.85546875" style="79" customWidth="1"/>
    <col min="14355" max="14355" width="15" style="79" customWidth="1"/>
    <col min="14356" max="14356" width="14.7109375" style="79" customWidth="1"/>
    <col min="14357" max="14357" width="15.140625" style="79" customWidth="1"/>
    <col min="14358" max="14358" width="14.85546875" style="79" customWidth="1"/>
    <col min="14359" max="14359" width="24.85546875" style="79" customWidth="1"/>
    <col min="14360" max="14360" width="11.85546875" style="79" customWidth="1"/>
    <col min="14361" max="14361" width="12.85546875" style="79" customWidth="1"/>
    <col min="14362" max="14362" width="13.28515625" style="79" customWidth="1"/>
    <col min="14363" max="14363" width="14.28515625" style="79" customWidth="1"/>
    <col min="14364" max="14364" width="15" style="79" customWidth="1"/>
    <col min="14365" max="14365" width="15.140625" style="79" customWidth="1"/>
    <col min="14366" max="14366" width="15" style="79" customWidth="1"/>
    <col min="14367" max="14367" width="11" style="79" customWidth="1"/>
    <col min="14368" max="14368" width="12.7109375" style="79" customWidth="1"/>
    <col min="14369" max="14369" width="15" style="79" customWidth="1"/>
    <col min="14370" max="14370" width="11" style="79" customWidth="1"/>
    <col min="14371" max="14371" width="11.42578125" style="79" customWidth="1"/>
    <col min="14372" max="14373" width="9.140625" style="79"/>
    <col min="14374" max="14374" width="15.140625" style="79" customWidth="1"/>
    <col min="14375" max="14376" width="9.140625" style="79"/>
    <col min="14377" max="14377" width="12.5703125" style="79" customWidth="1"/>
    <col min="14378" max="14378" width="255.7109375" style="79" bestFit="1" customWidth="1"/>
    <col min="14379" max="14592" width="9.140625" style="79"/>
    <col min="14593" max="14594" width="0" style="79" hidden="1" customWidth="1"/>
    <col min="14595" max="14595" width="20.42578125" style="79" bestFit="1" customWidth="1"/>
    <col min="14596" max="14596" width="20.42578125" style="79" customWidth="1"/>
    <col min="14597" max="14598" width="0" style="79" hidden="1" customWidth="1"/>
    <col min="14599" max="14599" width="15.28515625" style="79" customWidth="1"/>
    <col min="14600" max="14600" width="14.28515625" style="79" customWidth="1"/>
    <col min="14601" max="14601" width="14.140625" style="79" customWidth="1"/>
    <col min="14602" max="14602" width="15.7109375" style="79" customWidth="1"/>
    <col min="14603" max="14603" width="16" style="79" customWidth="1"/>
    <col min="14604" max="14604" width="16.5703125" style="79" customWidth="1"/>
    <col min="14605" max="14605" width="14.5703125" style="79" customWidth="1"/>
    <col min="14606" max="14606" width="14" style="79" customWidth="1"/>
    <col min="14607" max="14607" width="11.85546875" style="79" customWidth="1"/>
    <col min="14608" max="14608" width="16.5703125" style="79" customWidth="1"/>
    <col min="14609" max="14609" width="15.5703125" style="79" customWidth="1"/>
    <col min="14610" max="14610" width="14.85546875" style="79" customWidth="1"/>
    <col min="14611" max="14611" width="15" style="79" customWidth="1"/>
    <col min="14612" max="14612" width="14.7109375" style="79" customWidth="1"/>
    <col min="14613" max="14613" width="15.140625" style="79" customWidth="1"/>
    <col min="14614" max="14614" width="14.85546875" style="79" customWidth="1"/>
    <col min="14615" max="14615" width="24.85546875" style="79" customWidth="1"/>
    <col min="14616" max="14616" width="11.85546875" style="79" customWidth="1"/>
    <col min="14617" max="14617" width="12.85546875" style="79" customWidth="1"/>
    <col min="14618" max="14618" width="13.28515625" style="79" customWidth="1"/>
    <col min="14619" max="14619" width="14.28515625" style="79" customWidth="1"/>
    <col min="14620" max="14620" width="15" style="79" customWidth="1"/>
    <col min="14621" max="14621" width="15.140625" style="79" customWidth="1"/>
    <col min="14622" max="14622" width="15" style="79" customWidth="1"/>
    <col min="14623" max="14623" width="11" style="79" customWidth="1"/>
    <col min="14624" max="14624" width="12.7109375" style="79" customWidth="1"/>
    <col min="14625" max="14625" width="15" style="79" customWidth="1"/>
    <col min="14626" max="14626" width="11" style="79" customWidth="1"/>
    <col min="14627" max="14627" width="11.42578125" style="79" customWidth="1"/>
    <col min="14628" max="14629" width="9.140625" style="79"/>
    <col min="14630" max="14630" width="15.140625" style="79" customWidth="1"/>
    <col min="14631" max="14632" width="9.140625" style="79"/>
    <col min="14633" max="14633" width="12.5703125" style="79" customWidth="1"/>
    <col min="14634" max="14634" width="255.7109375" style="79" bestFit="1" customWidth="1"/>
    <col min="14635" max="14848" width="9.140625" style="79"/>
    <col min="14849" max="14850" width="0" style="79" hidden="1" customWidth="1"/>
    <col min="14851" max="14851" width="20.42578125" style="79" bestFit="1" customWidth="1"/>
    <col min="14852" max="14852" width="20.42578125" style="79" customWidth="1"/>
    <col min="14853" max="14854" width="0" style="79" hidden="1" customWidth="1"/>
    <col min="14855" max="14855" width="15.28515625" style="79" customWidth="1"/>
    <col min="14856" max="14856" width="14.28515625" style="79" customWidth="1"/>
    <col min="14857" max="14857" width="14.140625" style="79" customWidth="1"/>
    <col min="14858" max="14858" width="15.7109375" style="79" customWidth="1"/>
    <col min="14859" max="14859" width="16" style="79" customWidth="1"/>
    <col min="14860" max="14860" width="16.5703125" style="79" customWidth="1"/>
    <col min="14861" max="14861" width="14.5703125" style="79" customWidth="1"/>
    <col min="14862" max="14862" width="14" style="79" customWidth="1"/>
    <col min="14863" max="14863" width="11.85546875" style="79" customWidth="1"/>
    <col min="14864" max="14864" width="16.5703125" style="79" customWidth="1"/>
    <col min="14865" max="14865" width="15.5703125" style="79" customWidth="1"/>
    <col min="14866" max="14866" width="14.85546875" style="79" customWidth="1"/>
    <col min="14867" max="14867" width="15" style="79" customWidth="1"/>
    <col min="14868" max="14868" width="14.7109375" style="79" customWidth="1"/>
    <col min="14869" max="14869" width="15.140625" style="79" customWidth="1"/>
    <col min="14870" max="14870" width="14.85546875" style="79" customWidth="1"/>
    <col min="14871" max="14871" width="24.85546875" style="79" customWidth="1"/>
    <col min="14872" max="14872" width="11.85546875" style="79" customWidth="1"/>
    <col min="14873" max="14873" width="12.85546875" style="79" customWidth="1"/>
    <col min="14874" max="14874" width="13.28515625" style="79" customWidth="1"/>
    <col min="14875" max="14875" width="14.28515625" style="79" customWidth="1"/>
    <col min="14876" max="14876" width="15" style="79" customWidth="1"/>
    <col min="14877" max="14877" width="15.140625" style="79" customWidth="1"/>
    <col min="14878" max="14878" width="15" style="79" customWidth="1"/>
    <col min="14879" max="14879" width="11" style="79" customWidth="1"/>
    <col min="14880" max="14880" width="12.7109375" style="79" customWidth="1"/>
    <col min="14881" max="14881" width="15" style="79" customWidth="1"/>
    <col min="14882" max="14882" width="11" style="79" customWidth="1"/>
    <col min="14883" max="14883" width="11.42578125" style="79" customWidth="1"/>
    <col min="14884" max="14885" width="9.140625" style="79"/>
    <col min="14886" max="14886" width="15.140625" style="79" customWidth="1"/>
    <col min="14887" max="14888" width="9.140625" style="79"/>
    <col min="14889" max="14889" width="12.5703125" style="79" customWidth="1"/>
    <col min="14890" max="14890" width="255.7109375" style="79" bestFit="1" customWidth="1"/>
    <col min="14891" max="15104" width="9.140625" style="79"/>
    <col min="15105" max="15106" width="0" style="79" hidden="1" customWidth="1"/>
    <col min="15107" max="15107" width="20.42578125" style="79" bestFit="1" customWidth="1"/>
    <col min="15108" max="15108" width="20.42578125" style="79" customWidth="1"/>
    <col min="15109" max="15110" width="0" style="79" hidden="1" customWidth="1"/>
    <col min="15111" max="15111" width="15.28515625" style="79" customWidth="1"/>
    <col min="15112" max="15112" width="14.28515625" style="79" customWidth="1"/>
    <col min="15113" max="15113" width="14.140625" style="79" customWidth="1"/>
    <col min="15114" max="15114" width="15.7109375" style="79" customWidth="1"/>
    <col min="15115" max="15115" width="16" style="79" customWidth="1"/>
    <col min="15116" max="15116" width="16.5703125" style="79" customWidth="1"/>
    <col min="15117" max="15117" width="14.5703125" style="79" customWidth="1"/>
    <col min="15118" max="15118" width="14" style="79" customWidth="1"/>
    <col min="15119" max="15119" width="11.85546875" style="79" customWidth="1"/>
    <col min="15120" max="15120" width="16.5703125" style="79" customWidth="1"/>
    <col min="15121" max="15121" width="15.5703125" style="79" customWidth="1"/>
    <col min="15122" max="15122" width="14.85546875" style="79" customWidth="1"/>
    <col min="15123" max="15123" width="15" style="79" customWidth="1"/>
    <col min="15124" max="15124" width="14.7109375" style="79" customWidth="1"/>
    <col min="15125" max="15125" width="15.140625" style="79" customWidth="1"/>
    <col min="15126" max="15126" width="14.85546875" style="79" customWidth="1"/>
    <col min="15127" max="15127" width="24.85546875" style="79" customWidth="1"/>
    <col min="15128" max="15128" width="11.85546875" style="79" customWidth="1"/>
    <col min="15129" max="15129" width="12.85546875" style="79" customWidth="1"/>
    <col min="15130" max="15130" width="13.28515625" style="79" customWidth="1"/>
    <col min="15131" max="15131" width="14.28515625" style="79" customWidth="1"/>
    <col min="15132" max="15132" width="15" style="79" customWidth="1"/>
    <col min="15133" max="15133" width="15.140625" style="79" customWidth="1"/>
    <col min="15134" max="15134" width="15" style="79" customWidth="1"/>
    <col min="15135" max="15135" width="11" style="79" customWidth="1"/>
    <col min="15136" max="15136" width="12.7109375" style="79" customWidth="1"/>
    <col min="15137" max="15137" width="15" style="79" customWidth="1"/>
    <col min="15138" max="15138" width="11" style="79" customWidth="1"/>
    <col min="15139" max="15139" width="11.42578125" style="79" customWidth="1"/>
    <col min="15140" max="15141" width="9.140625" style="79"/>
    <col min="15142" max="15142" width="15.140625" style="79" customWidth="1"/>
    <col min="15143" max="15144" width="9.140625" style="79"/>
    <col min="15145" max="15145" width="12.5703125" style="79" customWidth="1"/>
    <col min="15146" max="15146" width="255.7109375" style="79" bestFit="1" customWidth="1"/>
    <col min="15147" max="15360" width="9.140625" style="79"/>
    <col min="15361" max="15362" width="0" style="79" hidden="1" customWidth="1"/>
    <col min="15363" max="15363" width="20.42578125" style="79" bestFit="1" customWidth="1"/>
    <col min="15364" max="15364" width="20.42578125" style="79" customWidth="1"/>
    <col min="15365" max="15366" width="0" style="79" hidden="1" customWidth="1"/>
    <col min="15367" max="15367" width="15.28515625" style="79" customWidth="1"/>
    <col min="15368" max="15368" width="14.28515625" style="79" customWidth="1"/>
    <col min="15369" max="15369" width="14.140625" style="79" customWidth="1"/>
    <col min="15370" max="15370" width="15.7109375" style="79" customWidth="1"/>
    <col min="15371" max="15371" width="16" style="79" customWidth="1"/>
    <col min="15372" max="15372" width="16.5703125" style="79" customWidth="1"/>
    <col min="15373" max="15373" width="14.5703125" style="79" customWidth="1"/>
    <col min="15374" max="15374" width="14" style="79" customWidth="1"/>
    <col min="15375" max="15375" width="11.85546875" style="79" customWidth="1"/>
    <col min="15376" max="15376" width="16.5703125" style="79" customWidth="1"/>
    <col min="15377" max="15377" width="15.5703125" style="79" customWidth="1"/>
    <col min="15378" max="15378" width="14.85546875" style="79" customWidth="1"/>
    <col min="15379" max="15379" width="15" style="79" customWidth="1"/>
    <col min="15380" max="15380" width="14.7109375" style="79" customWidth="1"/>
    <col min="15381" max="15381" width="15.140625" style="79" customWidth="1"/>
    <col min="15382" max="15382" width="14.85546875" style="79" customWidth="1"/>
    <col min="15383" max="15383" width="24.85546875" style="79" customWidth="1"/>
    <col min="15384" max="15384" width="11.85546875" style="79" customWidth="1"/>
    <col min="15385" max="15385" width="12.85546875" style="79" customWidth="1"/>
    <col min="15386" max="15386" width="13.28515625" style="79" customWidth="1"/>
    <col min="15387" max="15387" width="14.28515625" style="79" customWidth="1"/>
    <col min="15388" max="15388" width="15" style="79" customWidth="1"/>
    <col min="15389" max="15389" width="15.140625" style="79" customWidth="1"/>
    <col min="15390" max="15390" width="15" style="79" customWidth="1"/>
    <col min="15391" max="15391" width="11" style="79" customWidth="1"/>
    <col min="15392" max="15392" width="12.7109375" style="79" customWidth="1"/>
    <col min="15393" max="15393" width="15" style="79" customWidth="1"/>
    <col min="15394" max="15394" width="11" style="79" customWidth="1"/>
    <col min="15395" max="15395" width="11.42578125" style="79" customWidth="1"/>
    <col min="15396" max="15397" width="9.140625" style="79"/>
    <col min="15398" max="15398" width="15.140625" style="79" customWidth="1"/>
    <col min="15399" max="15400" width="9.140625" style="79"/>
    <col min="15401" max="15401" width="12.5703125" style="79" customWidth="1"/>
    <col min="15402" max="15402" width="255.7109375" style="79" bestFit="1" customWidth="1"/>
    <col min="15403" max="15616" width="9.140625" style="79"/>
    <col min="15617" max="15618" width="0" style="79" hidden="1" customWidth="1"/>
    <col min="15619" max="15619" width="20.42578125" style="79" bestFit="1" customWidth="1"/>
    <col min="15620" max="15620" width="20.42578125" style="79" customWidth="1"/>
    <col min="15621" max="15622" width="0" style="79" hidden="1" customWidth="1"/>
    <col min="15623" max="15623" width="15.28515625" style="79" customWidth="1"/>
    <col min="15624" max="15624" width="14.28515625" style="79" customWidth="1"/>
    <col min="15625" max="15625" width="14.140625" style="79" customWidth="1"/>
    <col min="15626" max="15626" width="15.7109375" style="79" customWidth="1"/>
    <col min="15627" max="15627" width="16" style="79" customWidth="1"/>
    <col min="15628" max="15628" width="16.5703125" style="79" customWidth="1"/>
    <col min="15629" max="15629" width="14.5703125" style="79" customWidth="1"/>
    <col min="15630" max="15630" width="14" style="79" customWidth="1"/>
    <col min="15631" max="15631" width="11.85546875" style="79" customWidth="1"/>
    <col min="15632" max="15632" width="16.5703125" style="79" customWidth="1"/>
    <col min="15633" max="15633" width="15.5703125" style="79" customWidth="1"/>
    <col min="15634" max="15634" width="14.85546875" style="79" customWidth="1"/>
    <col min="15635" max="15635" width="15" style="79" customWidth="1"/>
    <col min="15636" max="15636" width="14.7109375" style="79" customWidth="1"/>
    <col min="15637" max="15637" width="15.140625" style="79" customWidth="1"/>
    <col min="15638" max="15638" width="14.85546875" style="79" customWidth="1"/>
    <col min="15639" max="15639" width="24.85546875" style="79" customWidth="1"/>
    <col min="15640" max="15640" width="11.85546875" style="79" customWidth="1"/>
    <col min="15641" max="15641" width="12.85546875" style="79" customWidth="1"/>
    <col min="15642" max="15642" width="13.28515625" style="79" customWidth="1"/>
    <col min="15643" max="15643" width="14.28515625" style="79" customWidth="1"/>
    <col min="15644" max="15644" width="15" style="79" customWidth="1"/>
    <col min="15645" max="15645" width="15.140625" style="79" customWidth="1"/>
    <col min="15646" max="15646" width="15" style="79" customWidth="1"/>
    <col min="15647" max="15647" width="11" style="79" customWidth="1"/>
    <col min="15648" max="15648" width="12.7109375" style="79" customWidth="1"/>
    <col min="15649" max="15649" width="15" style="79" customWidth="1"/>
    <col min="15650" max="15650" width="11" style="79" customWidth="1"/>
    <col min="15651" max="15651" width="11.42578125" style="79" customWidth="1"/>
    <col min="15652" max="15653" width="9.140625" style="79"/>
    <col min="15654" max="15654" width="15.140625" style="79" customWidth="1"/>
    <col min="15655" max="15656" width="9.140625" style="79"/>
    <col min="15657" max="15657" width="12.5703125" style="79" customWidth="1"/>
    <col min="15658" max="15658" width="255.7109375" style="79" bestFit="1" customWidth="1"/>
    <col min="15659" max="15872" width="9.140625" style="79"/>
    <col min="15873" max="15874" width="0" style="79" hidden="1" customWidth="1"/>
    <col min="15875" max="15875" width="20.42578125" style="79" bestFit="1" customWidth="1"/>
    <col min="15876" max="15876" width="20.42578125" style="79" customWidth="1"/>
    <col min="15877" max="15878" width="0" style="79" hidden="1" customWidth="1"/>
    <col min="15879" max="15879" width="15.28515625" style="79" customWidth="1"/>
    <col min="15880" max="15880" width="14.28515625" style="79" customWidth="1"/>
    <col min="15881" max="15881" width="14.140625" style="79" customWidth="1"/>
    <col min="15882" max="15882" width="15.7109375" style="79" customWidth="1"/>
    <col min="15883" max="15883" width="16" style="79" customWidth="1"/>
    <col min="15884" max="15884" width="16.5703125" style="79" customWidth="1"/>
    <col min="15885" max="15885" width="14.5703125" style="79" customWidth="1"/>
    <col min="15886" max="15886" width="14" style="79" customWidth="1"/>
    <col min="15887" max="15887" width="11.85546875" style="79" customWidth="1"/>
    <col min="15888" max="15888" width="16.5703125" style="79" customWidth="1"/>
    <col min="15889" max="15889" width="15.5703125" style="79" customWidth="1"/>
    <col min="15890" max="15890" width="14.85546875" style="79" customWidth="1"/>
    <col min="15891" max="15891" width="15" style="79" customWidth="1"/>
    <col min="15892" max="15892" width="14.7109375" style="79" customWidth="1"/>
    <col min="15893" max="15893" width="15.140625" style="79" customWidth="1"/>
    <col min="15894" max="15894" width="14.85546875" style="79" customWidth="1"/>
    <col min="15895" max="15895" width="24.85546875" style="79" customWidth="1"/>
    <col min="15896" max="15896" width="11.85546875" style="79" customWidth="1"/>
    <col min="15897" max="15897" width="12.85546875" style="79" customWidth="1"/>
    <col min="15898" max="15898" width="13.28515625" style="79" customWidth="1"/>
    <col min="15899" max="15899" width="14.28515625" style="79" customWidth="1"/>
    <col min="15900" max="15900" width="15" style="79" customWidth="1"/>
    <col min="15901" max="15901" width="15.140625" style="79" customWidth="1"/>
    <col min="15902" max="15902" width="15" style="79" customWidth="1"/>
    <col min="15903" max="15903" width="11" style="79" customWidth="1"/>
    <col min="15904" max="15904" width="12.7109375" style="79" customWidth="1"/>
    <col min="15905" max="15905" width="15" style="79" customWidth="1"/>
    <col min="15906" max="15906" width="11" style="79" customWidth="1"/>
    <col min="15907" max="15907" width="11.42578125" style="79" customWidth="1"/>
    <col min="15908" max="15909" width="9.140625" style="79"/>
    <col min="15910" max="15910" width="15.140625" style="79" customWidth="1"/>
    <col min="15911" max="15912" width="9.140625" style="79"/>
    <col min="15913" max="15913" width="12.5703125" style="79" customWidth="1"/>
    <col min="15914" max="15914" width="255.7109375" style="79" bestFit="1" customWidth="1"/>
    <col min="15915" max="16128" width="9.140625" style="79"/>
    <col min="16129" max="16130" width="0" style="79" hidden="1" customWidth="1"/>
    <col min="16131" max="16131" width="20.42578125" style="79" bestFit="1" customWidth="1"/>
    <col min="16132" max="16132" width="20.42578125" style="79" customWidth="1"/>
    <col min="16133" max="16134" width="0" style="79" hidden="1" customWidth="1"/>
    <col min="16135" max="16135" width="15.28515625" style="79" customWidth="1"/>
    <col min="16136" max="16136" width="14.28515625" style="79" customWidth="1"/>
    <col min="16137" max="16137" width="14.140625" style="79" customWidth="1"/>
    <col min="16138" max="16138" width="15.7109375" style="79" customWidth="1"/>
    <col min="16139" max="16139" width="16" style="79" customWidth="1"/>
    <col min="16140" max="16140" width="16.5703125" style="79" customWidth="1"/>
    <col min="16141" max="16141" width="14.5703125" style="79" customWidth="1"/>
    <col min="16142" max="16142" width="14" style="79" customWidth="1"/>
    <col min="16143" max="16143" width="11.85546875" style="79" customWidth="1"/>
    <col min="16144" max="16144" width="16.5703125" style="79" customWidth="1"/>
    <col min="16145" max="16145" width="15.5703125" style="79" customWidth="1"/>
    <col min="16146" max="16146" width="14.85546875" style="79" customWidth="1"/>
    <col min="16147" max="16147" width="15" style="79" customWidth="1"/>
    <col min="16148" max="16148" width="14.7109375" style="79" customWidth="1"/>
    <col min="16149" max="16149" width="15.140625" style="79" customWidth="1"/>
    <col min="16150" max="16150" width="14.85546875" style="79" customWidth="1"/>
    <col min="16151" max="16151" width="24.85546875" style="79" customWidth="1"/>
    <col min="16152" max="16152" width="11.85546875" style="79" customWidth="1"/>
    <col min="16153" max="16153" width="12.85546875" style="79" customWidth="1"/>
    <col min="16154" max="16154" width="13.28515625" style="79" customWidth="1"/>
    <col min="16155" max="16155" width="14.28515625" style="79" customWidth="1"/>
    <col min="16156" max="16156" width="15" style="79" customWidth="1"/>
    <col min="16157" max="16157" width="15.140625" style="79" customWidth="1"/>
    <col min="16158" max="16158" width="15" style="79" customWidth="1"/>
    <col min="16159" max="16159" width="11" style="79" customWidth="1"/>
    <col min="16160" max="16160" width="12.7109375" style="79" customWidth="1"/>
    <col min="16161" max="16161" width="15" style="79" customWidth="1"/>
    <col min="16162" max="16162" width="11" style="79" customWidth="1"/>
    <col min="16163" max="16163" width="11.42578125" style="79" customWidth="1"/>
    <col min="16164" max="16165" width="9.140625" style="79"/>
    <col min="16166" max="16166" width="15.140625" style="79" customWidth="1"/>
    <col min="16167" max="16168" width="9.140625" style="79"/>
    <col min="16169" max="16169" width="12.5703125" style="79" customWidth="1"/>
    <col min="16170" max="16170" width="255.7109375" style="79" bestFit="1" customWidth="1"/>
    <col min="16171" max="16384" width="9.140625" style="79"/>
  </cols>
  <sheetData>
    <row r="1" spans="1:42" s="71" customFormat="1" ht="153" customHeight="1" thickBot="1" x14ac:dyDescent="0.3">
      <c r="A1" s="63" t="s">
        <v>2953</v>
      </c>
      <c r="B1" s="64" t="s">
        <v>2954</v>
      </c>
      <c r="C1" s="65" t="s">
        <v>2955</v>
      </c>
      <c r="D1" s="65" t="s">
        <v>2956</v>
      </c>
      <c r="E1" s="64" t="s">
        <v>2103</v>
      </c>
      <c r="F1" s="64" t="s">
        <v>2957</v>
      </c>
      <c r="G1" s="65" t="s">
        <v>5</v>
      </c>
      <c r="H1" s="66" t="s">
        <v>2958</v>
      </c>
      <c r="I1" s="66" t="s">
        <v>2959</v>
      </c>
      <c r="J1" s="66" t="s">
        <v>2960</v>
      </c>
      <c r="K1" s="66" t="s">
        <v>2961</v>
      </c>
      <c r="L1" s="66" t="s">
        <v>2962</v>
      </c>
      <c r="M1" s="66" t="s">
        <v>2963</v>
      </c>
      <c r="N1" s="66" t="s">
        <v>2964</v>
      </c>
      <c r="O1" s="66" t="s">
        <v>13</v>
      </c>
      <c r="P1" s="66" t="s">
        <v>2965</v>
      </c>
      <c r="Q1" s="67" t="s">
        <v>2966</v>
      </c>
      <c r="R1" s="67" t="s">
        <v>2967</v>
      </c>
      <c r="S1" s="67" t="s">
        <v>2968</v>
      </c>
      <c r="T1" s="67" t="s">
        <v>2969</v>
      </c>
      <c r="U1" s="67" t="s">
        <v>2967</v>
      </c>
      <c r="V1" s="67" t="s">
        <v>2970</v>
      </c>
      <c r="W1" s="67" t="s">
        <v>2971</v>
      </c>
      <c r="X1" s="67" t="s">
        <v>2972</v>
      </c>
      <c r="Y1" s="67" t="s">
        <v>2973</v>
      </c>
      <c r="Z1" s="67" t="s">
        <v>2974</v>
      </c>
      <c r="AA1" s="67" t="s">
        <v>2975</v>
      </c>
      <c r="AB1" s="67" t="s">
        <v>2976</v>
      </c>
      <c r="AC1" s="67" t="s">
        <v>2977</v>
      </c>
      <c r="AD1" s="67" t="s">
        <v>2978</v>
      </c>
      <c r="AE1" s="67" t="s">
        <v>2979</v>
      </c>
      <c r="AF1" s="67" t="s">
        <v>2980</v>
      </c>
      <c r="AG1" s="68" t="s">
        <v>2146</v>
      </c>
      <c r="AH1" s="68" t="s">
        <v>2981</v>
      </c>
      <c r="AI1" s="68" t="s">
        <v>13</v>
      </c>
      <c r="AJ1" s="69" t="s">
        <v>2982</v>
      </c>
      <c r="AK1" s="69"/>
      <c r="AL1" s="69" t="s">
        <v>2983</v>
      </c>
      <c r="AM1" s="69" t="s">
        <v>14</v>
      </c>
      <c r="AN1" s="69"/>
      <c r="AO1" s="69" t="s">
        <v>2983</v>
      </c>
      <c r="AP1" s="70" t="s">
        <v>2984</v>
      </c>
    </row>
    <row r="2" spans="1:42" ht="12.75" customHeight="1" x14ac:dyDescent="0.25">
      <c r="A2" s="72">
        <v>213</v>
      </c>
      <c r="B2" s="72">
        <v>229</v>
      </c>
      <c r="C2" s="73" t="s">
        <v>2985</v>
      </c>
      <c r="D2" s="73"/>
      <c r="E2" s="72" t="s">
        <v>2985</v>
      </c>
      <c r="F2" s="72" t="s">
        <v>2985</v>
      </c>
      <c r="G2" s="73" t="s">
        <v>17</v>
      </c>
      <c r="H2" s="74">
        <v>30</v>
      </c>
      <c r="I2" s="74">
        <v>30</v>
      </c>
      <c r="J2" s="74">
        <v>30</v>
      </c>
      <c r="K2" s="74" t="s">
        <v>149</v>
      </c>
      <c r="L2" s="74" t="s">
        <v>2986</v>
      </c>
      <c r="M2" s="74">
        <v>30</v>
      </c>
      <c r="N2" s="74">
        <v>30</v>
      </c>
      <c r="O2" s="74" t="s">
        <v>2985</v>
      </c>
      <c r="P2" s="74" t="s">
        <v>2985</v>
      </c>
      <c r="Q2" s="75">
        <v>30</v>
      </c>
      <c r="R2" s="75" t="s">
        <v>2985</v>
      </c>
      <c r="S2" s="75" t="s">
        <v>2985</v>
      </c>
      <c r="T2" s="75">
        <v>30</v>
      </c>
      <c r="U2" s="75" t="s">
        <v>2985</v>
      </c>
      <c r="V2" s="75" t="s">
        <v>2985</v>
      </c>
      <c r="W2" s="75" t="s">
        <v>2985</v>
      </c>
      <c r="X2" s="75">
        <v>309</v>
      </c>
      <c r="Y2" s="75">
        <v>30</v>
      </c>
      <c r="Z2" s="75" t="s">
        <v>2987</v>
      </c>
      <c r="AA2" s="75" t="s">
        <v>2985</v>
      </c>
      <c r="AB2" s="75" t="s">
        <v>2985</v>
      </c>
      <c r="AC2" s="75" t="s">
        <v>2985</v>
      </c>
      <c r="AD2" s="75" t="s">
        <v>2985</v>
      </c>
      <c r="AE2" s="75" t="s">
        <v>2985</v>
      </c>
      <c r="AF2" s="75" t="s">
        <v>2985</v>
      </c>
      <c r="AG2" s="76" t="s">
        <v>20</v>
      </c>
      <c r="AH2" s="76" t="s">
        <v>2985</v>
      </c>
      <c r="AI2" s="76" t="s">
        <v>2985</v>
      </c>
      <c r="AJ2" s="77" t="s">
        <v>2985</v>
      </c>
      <c r="AK2" s="77" t="s">
        <v>20</v>
      </c>
      <c r="AL2" s="77" t="s">
        <v>2985</v>
      </c>
      <c r="AM2" s="77" t="s">
        <v>17</v>
      </c>
      <c r="AN2" s="77" t="s">
        <v>2985</v>
      </c>
      <c r="AO2" s="77">
        <v>19</v>
      </c>
      <c r="AP2" s="78" t="s">
        <v>2985</v>
      </c>
    </row>
    <row r="3" spans="1:42" ht="12.75" customHeight="1" x14ac:dyDescent="0.25">
      <c r="A3" s="72">
        <v>377</v>
      </c>
      <c r="B3" s="72">
        <v>396</v>
      </c>
      <c r="C3" s="73" t="s">
        <v>2985</v>
      </c>
      <c r="D3" s="73"/>
      <c r="E3" s="72" t="s">
        <v>2985</v>
      </c>
      <c r="F3" s="72" t="s">
        <v>2985</v>
      </c>
      <c r="G3" s="73" t="s">
        <v>17</v>
      </c>
      <c r="H3" s="74" t="s">
        <v>2985</v>
      </c>
      <c r="I3" s="74" t="s">
        <v>2985</v>
      </c>
      <c r="J3" s="74" t="s">
        <v>2985</v>
      </c>
      <c r="K3" s="74" t="s">
        <v>2985</v>
      </c>
      <c r="L3" s="74" t="s">
        <v>2985</v>
      </c>
      <c r="M3" s="74" t="s">
        <v>2985</v>
      </c>
      <c r="N3" s="74" t="s">
        <v>2985</v>
      </c>
      <c r="O3" s="74" t="s">
        <v>2985</v>
      </c>
      <c r="P3" s="74" t="s">
        <v>2985</v>
      </c>
      <c r="Q3" s="75" t="s">
        <v>2985</v>
      </c>
      <c r="R3" s="75" t="s">
        <v>2985</v>
      </c>
      <c r="S3" s="75" t="s">
        <v>2985</v>
      </c>
      <c r="T3" s="75" t="s">
        <v>2985</v>
      </c>
      <c r="U3" s="75" t="s">
        <v>2985</v>
      </c>
      <c r="V3" s="75" t="s">
        <v>2985</v>
      </c>
      <c r="W3" s="75" t="s">
        <v>2985</v>
      </c>
      <c r="X3" s="75" t="s">
        <v>2985</v>
      </c>
      <c r="Y3" s="75" t="s">
        <v>2985</v>
      </c>
      <c r="Z3" s="75" t="s">
        <v>2985</v>
      </c>
      <c r="AA3" s="75" t="s">
        <v>2985</v>
      </c>
      <c r="AB3" s="75" t="s">
        <v>2985</v>
      </c>
      <c r="AC3" s="75" t="s">
        <v>2985</v>
      </c>
      <c r="AD3" s="75" t="s">
        <v>2985</v>
      </c>
      <c r="AE3" s="75" t="s">
        <v>2985</v>
      </c>
      <c r="AF3" s="75" t="s">
        <v>2985</v>
      </c>
      <c r="AG3" s="76" t="s">
        <v>2985</v>
      </c>
      <c r="AH3" s="76" t="s">
        <v>2985</v>
      </c>
      <c r="AI3" s="76" t="s">
        <v>2985</v>
      </c>
      <c r="AJ3" s="77" t="s">
        <v>2985</v>
      </c>
      <c r="AK3" s="77" t="s">
        <v>2985</v>
      </c>
      <c r="AL3" s="77" t="s">
        <v>2985</v>
      </c>
      <c r="AM3" s="77" t="s">
        <v>2985</v>
      </c>
      <c r="AN3" s="77" t="s">
        <v>2985</v>
      </c>
      <c r="AO3" s="77" t="s">
        <v>2985</v>
      </c>
      <c r="AP3" s="78" t="s">
        <v>2985</v>
      </c>
    </row>
    <row r="4" spans="1:42" ht="12.75" customHeight="1" x14ac:dyDescent="0.25">
      <c r="A4" s="72">
        <v>76</v>
      </c>
      <c r="B4" s="72">
        <v>79</v>
      </c>
      <c r="C4" s="73" t="s">
        <v>2322</v>
      </c>
      <c r="D4" s="73">
        <f>VLOOKUP(C4,'[1]City Populations'!A1:B947,2,FALSE)</f>
        <v>3682</v>
      </c>
      <c r="E4" s="72" t="s">
        <v>2988</v>
      </c>
      <c r="F4" s="72" t="s">
        <v>2989</v>
      </c>
      <c r="G4" s="73" t="s">
        <v>17</v>
      </c>
      <c r="H4" s="74">
        <v>14.9</v>
      </c>
      <c r="I4" s="74">
        <v>37.25</v>
      </c>
      <c r="J4" s="74">
        <v>62.35</v>
      </c>
      <c r="K4" s="74" t="s">
        <v>778</v>
      </c>
      <c r="L4" s="74" t="s">
        <v>2990</v>
      </c>
      <c r="M4" s="74">
        <v>234.35</v>
      </c>
      <c r="N4" s="74">
        <v>754.35</v>
      </c>
      <c r="O4" s="74" t="s">
        <v>2991</v>
      </c>
      <c r="P4" s="74" t="s">
        <v>2985</v>
      </c>
      <c r="Q4" s="75" t="s">
        <v>2985</v>
      </c>
      <c r="R4" s="75" t="s">
        <v>2985</v>
      </c>
      <c r="S4" s="75">
        <v>7.09</v>
      </c>
      <c r="T4" s="75" t="s">
        <v>2985</v>
      </c>
      <c r="U4" s="75" t="s">
        <v>2985</v>
      </c>
      <c r="V4" s="75">
        <v>7.09</v>
      </c>
      <c r="W4" s="75" t="s">
        <v>2992</v>
      </c>
      <c r="X4" s="75">
        <v>1750</v>
      </c>
      <c r="Y4" s="75">
        <v>14.18</v>
      </c>
      <c r="Z4" s="75" t="s">
        <v>2987</v>
      </c>
      <c r="AA4" s="75" t="s">
        <v>2985</v>
      </c>
      <c r="AB4" s="75" t="s">
        <v>2985</v>
      </c>
      <c r="AC4" s="75" t="s">
        <v>2985</v>
      </c>
      <c r="AD4" s="75" t="s">
        <v>2985</v>
      </c>
      <c r="AE4" s="75" t="s">
        <v>2985</v>
      </c>
      <c r="AF4" s="75" t="s">
        <v>2985</v>
      </c>
      <c r="AG4" s="76" t="s">
        <v>17</v>
      </c>
      <c r="AH4" s="76">
        <v>3</v>
      </c>
      <c r="AI4" s="76" t="s">
        <v>2993</v>
      </c>
      <c r="AJ4" s="77" t="s">
        <v>2985</v>
      </c>
      <c r="AK4" s="77" t="s">
        <v>20</v>
      </c>
      <c r="AL4" s="77" t="s">
        <v>2985</v>
      </c>
      <c r="AM4" s="77" t="s">
        <v>2985</v>
      </c>
      <c r="AN4" s="77" t="s">
        <v>20</v>
      </c>
      <c r="AO4" s="77" t="s">
        <v>2985</v>
      </c>
      <c r="AP4" s="78" t="s">
        <v>2994</v>
      </c>
    </row>
    <row r="5" spans="1:42" ht="12.75" customHeight="1" x14ac:dyDescent="0.25">
      <c r="A5" s="72">
        <v>100</v>
      </c>
      <c r="B5" s="72">
        <v>108</v>
      </c>
      <c r="C5" s="73" t="s">
        <v>634</v>
      </c>
      <c r="D5" s="73">
        <f>VLOOKUP(C5,'[1]City Populations'!A2:B948,2,FALSE)</f>
        <v>845</v>
      </c>
      <c r="E5" s="72" t="s">
        <v>635</v>
      </c>
      <c r="F5" s="72" t="s">
        <v>636</v>
      </c>
      <c r="G5" s="73" t="s">
        <v>17</v>
      </c>
      <c r="H5" s="74" t="s">
        <v>2985</v>
      </c>
      <c r="I5" s="74" t="s">
        <v>2985</v>
      </c>
      <c r="J5" s="74" t="s">
        <v>2985</v>
      </c>
      <c r="K5" s="74" t="s">
        <v>2985</v>
      </c>
      <c r="L5" s="74" t="s">
        <v>2985</v>
      </c>
      <c r="M5" s="74" t="s">
        <v>2985</v>
      </c>
      <c r="N5" s="74" t="s">
        <v>2985</v>
      </c>
      <c r="O5" s="74" t="s">
        <v>2985</v>
      </c>
      <c r="P5" s="74" t="s">
        <v>2985</v>
      </c>
      <c r="Q5" s="75">
        <v>7.5</v>
      </c>
      <c r="R5" s="75" t="s">
        <v>2985</v>
      </c>
      <c r="S5" s="75">
        <v>3.64</v>
      </c>
      <c r="T5" s="75">
        <v>7.5</v>
      </c>
      <c r="U5" s="75" t="s">
        <v>2985</v>
      </c>
      <c r="V5" s="75">
        <v>3.64</v>
      </c>
      <c r="W5" s="75" t="s">
        <v>2985</v>
      </c>
      <c r="X5" s="75">
        <v>390</v>
      </c>
      <c r="Y5" s="75">
        <v>20</v>
      </c>
      <c r="Z5" s="75" t="s">
        <v>2985</v>
      </c>
      <c r="AA5" s="75" t="s">
        <v>2987</v>
      </c>
      <c r="AB5" s="75" t="s">
        <v>2985</v>
      </c>
      <c r="AC5" s="75">
        <v>1.01</v>
      </c>
      <c r="AD5" s="75" t="s">
        <v>2985</v>
      </c>
      <c r="AE5" s="75" t="s">
        <v>2985</v>
      </c>
      <c r="AF5" s="75" t="s">
        <v>2985</v>
      </c>
      <c r="AG5" s="76" t="s">
        <v>20</v>
      </c>
      <c r="AH5" s="76" t="s">
        <v>2985</v>
      </c>
      <c r="AI5" s="76" t="s">
        <v>2985</v>
      </c>
      <c r="AJ5" s="77" t="s">
        <v>2985</v>
      </c>
      <c r="AK5" s="77" t="s">
        <v>20</v>
      </c>
      <c r="AL5" s="77" t="s">
        <v>2985</v>
      </c>
      <c r="AM5" s="77" t="s">
        <v>2985</v>
      </c>
      <c r="AN5" s="77" t="s">
        <v>2985</v>
      </c>
      <c r="AO5" s="77" t="s">
        <v>2985</v>
      </c>
      <c r="AP5" s="78" t="s">
        <v>2985</v>
      </c>
    </row>
    <row r="6" spans="1:42" ht="12.75" customHeight="1" x14ac:dyDescent="0.25">
      <c r="A6" s="72">
        <v>265</v>
      </c>
      <c r="B6" s="72">
        <v>285</v>
      </c>
      <c r="C6" s="73" t="s">
        <v>2294</v>
      </c>
      <c r="D6" s="73">
        <f>VLOOKUP(C6,'[1]City Populations'!A3:B949,2,FALSE)</f>
        <v>638</v>
      </c>
      <c r="E6" s="72" t="s">
        <v>2995</v>
      </c>
      <c r="F6" s="72" t="s">
        <v>2996</v>
      </c>
      <c r="G6" s="73" t="s">
        <v>17</v>
      </c>
      <c r="H6" s="74">
        <v>9.5</v>
      </c>
      <c r="I6" s="74">
        <v>31.5</v>
      </c>
      <c r="J6" s="74">
        <v>59</v>
      </c>
      <c r="K6" s="74">
        <v>1999</v>
      </c>
      <c r="L6" s="74">
        <v>5.5</v>
      </c>
      <c r="M6" s="74">
        <v>279</v>
      </c>
      <c r="N6" s="74" t="s">
        <v>2997</v>
      </c>
      <c r="O6" s="74" t="s">
        <v>2998</v>
      </c>
      <c r="P6" s="74" t="s">
        <v>115</v>
      </c>
      <c r="Q6" s="75">
        <v>14</v>
      </c>
      <c r="R6" s="75" t="s">
        <v>2985</v>
      </c>
      <c r="S6" s="75">
        <v>10</v>
      </c>
      <c r="T6" s="75">
        <v>100</v>
      </c>
      <c r="U6" s="75" t="s">
        <v>2985</v>
      </c>
      <c r="V6" s="75" t="s">
        <v>2985</v>
      </c>
      <c r="W6" s="75" t="s">
        <v>2999</v>
      </c>
      <c r="X6" s="75">
        <v>283</v>
      </c>
      <c r="Y6" s="75">
        <v>18</v>
      </c>
      <c r="Z6" s="75" t="s">
        <v>2987</v>
      </c>
      <c r="AA6" s="75" t="s">
        <v>2985</v>
      </c>
      <c r="AB6" s="75" t="s">
        <v>2985</v>
      </c>
      <c r="AC6" s="75" t="s">
        <v>2985</v>
      </c>
      <c r="AD6" s="75" t="s">
        <v>2985</v>
      </c>
      <c r="AE6" s="75" t="s">
        <v>2985</v>
      </c>
      <c r="AF6" s="75" t="s">
        <v>2985</v>
      </c>
      <c r="AG6" s="76" t="s">
        <v>20</v>
      </c>
      <c r="AH6" s="76" t="s">
        <v>2985</v>
      </c>
      <c r="AI6" s="76" t="s">
        <v>2985</v>
      </c>
      <c r="AJ6" s="77" t="s">
        <v>2985</v>
      </c>
      <c r="AK6" s="77" t="s">
        <v>20</v>
      </c>
      <c r="AL6" s="77" t="s">
        <v>2985</v>
      </c>
      <c r="AM6" s="77" t="s">
        <v>17</v>
      </c>
      <c r="AN6" s="77" t="s">
        <v>2985</v>
      </c>
      <c r="AO6" s="77">
        <v>18.25</v>
      </c>
      <c r="AP6" s="78" t="s">
        <v>3000</v>
      </c>
    </row>
    <row r="7" spans="1:42" ht="12.75" customHeight="1" x14ac:dyDescent="0.25">
      <c r="A7" s="72">
        <v>342</v>
      </c>
      <c r="B7" s="72">
        <v>362</v>
      </c>
      <c r="C7" s="73" t="s">
        <v>251</v>
      </c>
      <c r="D7" s="73">
        <f>VLOOKUP(C7,'[1]City Populations'!A4:B950,2,FALSE)</f>
        <v>1486</v>
      </c>
      <c r="E7" s="72" t="s">
        <v>3001</v>
      </c>
      <c r="F7" s="72" t="s">
        <v>3002</v>
      </c>
      <c r="G7" s="73" t="s">
        <v>17</v>
      </c>
      <c r="H7" s="74">
        <v>7.56</v>
      </c>
      <c r="I7" s="74">
        <v>19.88</v>
      </c>
      <c r="J7" s="74">
        <v>32.479999999999997</v>
      </c>
      <c r="K7" s="74">
        <v>1000</v>
      </c>
      <c r="L7" s="74" t="s">
        <v>3003</v>
      </c>
      <c r="M7" s="74">
        <v>116.88</v>
      </c>
      <c r="N7" s="74">
        <v>433.38</v>
      </c>
      <c r="O7" s="74" t="s">
        <v>3004</v>
      </c>
      <c r="P7" s="74" t="s">
        <v>2985</v>
      </c>
      <c r="Q7" s="75" t="s">
        <v>2985</v>
      </c>
      <c r="R7" s="75" t="s">
        <v>2985</v>
      </c>
      <c r="S7" s="75">
        <v>13.04</v>
      </c>
      <c r="T7" s="75" t="s">
        <v>2985</v>
      </c>
      <c r="U7" s="75" t="s">
        <v>2985</v>
      </c>
      <c r="V7" s="75">
        <v>18.260000000000002</v>
      </c>
      <c r="W7" s="75" t="s">
        <v>3005</v>
      </c>
      <c r="X7" s="75">
        <v>600</v>
      </c>
      <c r="Y7" s="75">
        <v>14</v>
      </c>
      <c r="Z7" s="75" t="s">
        <v>2987</v>
      </c>
      <c r="AA7" s="75" t="s">
        <v>2985</v>
      </c>
      <c r="AB7" s="75" t="s">
        <v>2987</v>
      </c>
      <c r="AC7" s="75" t="s">
        <v>2985</v>
      </c>
      <c r="AD7" s="75">
        <v>450000</v>
      </c>
      <c r="AE7" s="75" t="s">
        <v>2985</v>
      </c>
      <c r="AF7" s="75" t="s">
        <v>2985</v>
      </c>
      <c r="AG7" s="76" t="s">
        <v>20</v>
      </c>
      <c r="AH7" s="76" t="s">
        <v>2985</v>
      </c>
      <c r="AI7" s="76" t="s">
        <v>2985</v>
      </c>
      <c r="AJ7" s="77" t="s">
        <v>2985</v>
      </c>
      <c r="AK7" s="77" t="s">
        <v>20</v>
      </c>
      <c r="AL7" s="77" t="s">
        <v>2985</v>
      </c>
      <c r="AM7" s="77" t="s">
        <v>2985</v>
      </c>
      <c r="AN7" s="77" t="s">
        <v>20</v>
      </c>
      <c r="AO7" s="77" t="s">
        <v>2985</v>
      </c>
      <c r="AP7" s="78" t="s">
        <v>2985</v>
      </c>
    </row>
    <row r="8" spans="1:42" ht="12.75" customHeight="1" x14ac:dyDescent="0.25">
      <c r="A8" s="72">
        <v>262</v>
      </c>
      <c r="B8" s="72">
        <v>282</v>
      </c>
      <c r="C8" s="73" t="s">
        <v>2325</v>
      </c>
      <c r="D8" s="73">
        <f>VLOOKUP(C8,'[1]City Populations'!A5:B951,2,FALSE)</f>
        <v>673</v>
      </c>
      <c r="E8" s="72" t="s">
        <v>3006</v>
      </c>
      <c r="F8" s="72" t="s">
        <v>3007</v>
      </c>
      <c r="G8" s="73" t="s">
        <v>17</v>
      </c>
      <c r="H8" s="74">
        <v>38.380000000000003</v>
      </c>
      <c r="I8" s="74" t="s">
        <v>2985</v>
      </c>
      <c r="J8" s="74" t="s">
        <v>2985</v>
      </c>
      <c r="K8" s="74" t="s">
        <v>3008</v>
      </c>
      <c r="L8" s="74">
        <v>3.79</v>
      </c>
      <c r="M8" s="74" t="s">
        <v>2985</v>
      </c>
      <c r="N8" s="74" t="s">
        <v>2985</v>
      </c>
      <c r="O8" s="74" t="s">
        <v>2985</v>
      </c>
      <c r="P8" s="74" t="s">
        <v>2985</v>
      </c>
      <c r="Q8" s="75">
        <v>16.32</v>
      </c>
      <c r="R8" s="75" t="s">
        <v>2985</v>
      </c>
      <c r="S8" s="75" t="s">
        <v>2985</v>
      </c>
      <c r="T8" s="75" t="s">
        <v>2985</v>
      </c>
      <c r="U8" s="75" t="s">
        <v>2985</v>
      </c>
      <c r="V8" s="75" t="s">
        <v>2985</v>
      </c>
      <c r="W8" s="75" t="s">
        <v>3008</v>
      </c>
      <c r="X8" s="75">
        <v>249</v>
      </c>
      <c r="Y8" s="75">
        <v>59.95</v>
      </c>
      <c r="Z8" s="75" t="s">
        <v>2987</v>
      </c>
      <c r="AA8" s="75" t="s">
        <v>2985</v>
      </c>
      <c r="AB8" s="75" t="s">
        <v>2985</v>
      </c>
      <c r="AC8" s="75" t="s">
        <v>2985</v>
      </c>
      <c r="AD8" s="75" t="s">
        <v>2985</v>
      </c>
      <c r="AE8" s="75" t="s">
        <v>3009</v>
      </c>
      <c r="AF8" s="75" t="s">
        <v>3010</v>
      </c>
      <c r="AG8" s="76" t="s">
        <v>17</v>
      </c>
      <c r="AH8" s="76">
        <v>2.5</v>
      </c>
      <c r="AI8" s="76" t="s">
        <v>2985</v>
      </c>
      <c r="AJ8" s="77" t="s">
        <v>2985</v>
      </c>
      <c r="AK8" s="77" t="s">
        <v>20</v>
      </c>
      <c r="AL8" s="77" t="s">
        <v>2985</v>
      </c>
      <c r="AM8" s="77" t="s">
        <v>2985</v>
      </c>
      <c r="AN8" s="77" t="s">
        <v>2985</v>
      </c>
      <c r="AO8" s="77" t="s">
        <v>2985</v>
      </c>
      <c r="AP8" s="78" t="s">
        <v>2985</v>
      </c>
    </row>
    <row r="9" spans="1:42" s="80" customFormat="1" ht="12.75" customHeight="1" x14ac:dyDescent="0.25">
      <c r="A9" s="72">
        <v>3</v>
      </c>
      <c r="B9" s="72">
        <v>4</v>
      </c>
      <c r="C9" s="73" t="s">
        <v>2326</v>
      </c>
      <c r="D9" s="73">
        <f>VLOOKUP(C9,'[1]City Populations'!A6:B952,2,FALSE)</f>
        <v>787</v>
      </c>
      <c r="E9" s="72" t="s">
        <v>3011</v>
      </c>
      <c r="F9" s="72" t="s">
        <v>3012</v>
      </c>
      <c r="G9" s="73" t="s">
        <v>17</v>
      </c>
      <c r="H9" s="74">
        <v>6.28</v>
      </c>
      <c r="I9" s="74">
        <v>31.4</v>
      </c>
      <c r="J9" s="74">
        <v>62.8</v>
      </c>
      <c r="K9" s="74" t="s">
        <v>1431</v>
      </c>
      <c r="L9" s="74" t="s">
        <v>3013</v>
      </c>
      <c r="M9" s="74">
        <v>314</v>
      </c>
      <c r="N9" s="74" t="s">
        <v>3014</v>
      </c>
      <c r="O9" s="74" t="s">
        <v>3015</v>
      </c>
      <c r="P9" s="74" t="s">
        <v>2985</v>
      </c>
      <c r="Q9" s="75">
        <v>12.79</v>
      </c>
      <c r="R9" s="75">
        <v>100</v>
      </c>
      <c r="S9" s="75" t="s">
        <v>3016</v>
      </c>
      <c r="T9" s="75">
        <v>12.79</v>
      </c>
      <c r="U9" s="75">
        <v>100</v>
      </c>
      <c r="V9" s="75" t="s">
        <v>3016</v>
      </c>
      <c r="W9" s="75" t="s">
        <v>3017</v>
      </c>
      <c r="X9" s="75">
        <v>343</v>
      </c>
      <c r="Y9" s="75">
        <v>20</v>
      </c>
      <c r="Z9" s="75" t="s">
        <v>2987</v>
      </c>
      <c r="AA9" s="75" t="s">
        <v>2987</v>
      </c>
      <c r="AB9" s="75" t="s">
        <v>2987</v>
      </c>
      <c r="AC9" s="75">
        <v>1300000</v>
      </c>
      <c r="AD9" s="75">
        <v>400000</v>
      </c>
      <c r="AE9" s="75" t="s">
        <v>2985</v>
      </c>
      <c r="AF9" s="75" t="s">
        <v>2985</v>
      </c>
      <c r="AG9" s="76" t="s">
        <v>20</v>
      </c>
      <c r="AH9" s="76" t="s">
        <v>2985</v>
      </c>
      <c r="AI9" s="76" t="s">
        <v>2985</v>
      </c>
      <c r="AJ9" s="77" t="s">
        <v>2985</v>
      </c>
      <c r="AK9" s="77" t="s">
        <v>20</v>
      </c>
      <c r="AL9" s="77" t="s">
        <v>2985</v>
      </c>
      <c r="AM9" s="77" t="s">
        <v>2985</v>
      </c>
      <c r="AN9" s="77" t="s">
        <v>20</v>
      </c>
      <c r="AO9" s="77" t="s">
        <v>2985</v>
      </c>
      <c r="AP9" s="78" t="s">
        <v>3018</v>
      </c>
    </row>
    <row r="10" spans="1:42" ht="12.75" customHeight="1" x14ac:dyDescent="0.25">
      <c r="A10" s="72">
        <v>202</v>
      </c>
      <c r="B10" s="72">
        <v>216</v>
      </c>
      <c r="C10" s="73" t="s">
        <v>2220</v>
      </c>
      <c r="D10" s="73">
        <f>VLOOKUP(C10,'[1]City Populations'!A7:B953,2,FALSE)</f>
        <v>5560</v>
      </c>
      <c r="E10" s="72" t="s">
        <v>3019</v>
      </c>
      <c r="F10" s="72" t="s">
        <v>3020</v>
      </c>
      <c r="G10" s="73" t="s">
        <v>17</v>
      </c>
      <c r="H10" s="74">
        <v>9.65</v>
      </c>
      <c r="I10" s="74">
        <v>25.25</v>
      </c>
      <c r="J10" s="74">
        <v>40.85</v>
      </c>
      <c r="K10" s="74" t="s">
        <v>3021</v>
      </c>
      <c r="L10" s="74" t="s">
        <v>3022</v>
      </c>
      <c r="M10" s="74">
        <v>197.1</v>
      </c>
      <c r="N10" s="74">
        <v>665.1</v>
      </c>
      <c r="O10" s="74" t="s">
        <v>3023</v>
      </c>
      <c r="P10" s="74" t="s">
        <v>3024</v>
      </c>
      <c r="Q10" s="75">
        <v>3.67</v>
      </c>
      <c r="R10" s="75" t="s">
        <v>2985</v>
      </c>
      <c r="S10" s="75" t="s">
        <v>2985</v>
      </c>
      <c r="T10" s="75">
        <v>3.67</v>
      </c>
      <c r="U10" s="75" t="s">
        <v>2985</v>
      </c>
      <c r="V10" s="75" t="s">
        <v>2985</v>
      </c>
      <c r="W10" s="75" t="s">
        <v>3025</v>
      </c>
      <c r="X10" s="75">
        <v>2873</v>
      </c>
      <c r="Y10" s="75">
        <v>25.99</v>
      </c>
      <c r="Z10" s="75" t="s">
        <v>2987</v>
      </c>
      <c r="AA10" s="75" t="s">
        <v>2985</v>
      </c>
      <c r="AB10" s="75" t="s">
        <v>2985</v>
      </c>
      <c r="AC10" s="75" t="s">
        <v>2985</v>
      </c>
      <c r="AD10" s="75" t="s">
        <v>2985</v>
      </c>
      <c r="AE10" s="75" t="s">
        <v>2985</v>
      </c>
      <c r="AF10" s="75" t="s">
        <v>2985</v>
      </c>
      <c r="AG10" s="76" t="s">
        <v>17</v>
      </c>
      <c r="AH10" s="76">
        <v>3</v>
      </c>
      <c r="AI10" s="76" t="s">
        <v>3026</v>
      </c>
      <c r="AJ10" s="77" t="s">
        <v>2985</v>
      </c>
      <c r="AK10" s="77" t="s">
        <v>2985</v>
      </c>
      <c r="AL10" s="77" t="s">
        <v>2985</v>
      </c>
      <c r="AM10" s="77" t="s">
        <v>2985</v>
      </c>
      <c r="AN10" s="77" t="s">
        <v>2985</v>
      </c>
      <c r="AO10" s="77" t="s">
        <v>2985</v>
      </c>
      <c r="AP10" s="78" t="s">
        <v>2985</v>
      </c>
    </row>
    <row r="11" spans="1:42" ht="12.75" customHeight="1" x14ac:dyDescent="0.25">
      <c r="A11" s="81">
        <v>99</v>
      </c>
      <c r="B11" s="81">
        <v>107</v>
      </c>
      <c r="C11" s="73" t="s">
        <v>2295</v>
      </c>
      <c r="D11" s="73">
        <f>VLOOKUP(C11,'[1]City Populations'!A8:B954,2,FALSE)</f>
        <v>501</v>
      </c>
      <c r="E11" s="81" t="s">
        <v>3027</v>
      </c>
      <c r="F11" s="81" t="s">
        <v>3028</v>
      </c>
      <c r="G11" s="73" t="s">
        <v>17</v>
      </c>
      <c r="H11" s="74">
        <v>968</v>
      </c>
      <c r="I11" s="74" t="s">
        <v>3029</v>
      </c>
      <c r="J11" s="74" t="s">
        <v>3030</v>
      </c>
      <c r="K11" s="74">
        <v>1000</v>
      </c>
      <c r="L11" s="74">
        <v>625</v>
      </c>
      <c r="M11" s="74">
        <v>968</v>
      </c>
      <c r="N11" s="74">
        <v>31</v>
      </c>
      <c r="O11" s="74" t="s">
        <v>3031</v>
      </c>
      <c r="P11" s="74" t="s">
        <v>2985</v>
      </c>
      <c r="Q11" s="75">
        <v>18</v>
      </c>
      <c r="R11" s="75" t="s">
        <v>2985</v>
      </c>
      <c r="S11" s="75">
        <v>2.8</v>
      </c>
      <c r="T11" s="75">
        <v>18</v>
      </c>
      <c r="U11" s="75" t="s">
        <v>2985</v>
      </c>
      <c r="V11" s="75">
        <v>2.8</v>
      </c>
      <c r="W11" s="75" t="s">
        <v>1781</v>
      </c>
      <c r="X11" s="75">
        <v>300</v>
      </c>
      <c r="Y11" s="75">
        <v>19.399999999999999</v>
      </c>
      <c r="Z11" s="75" t="s">
        <v>2987</v>
      </c>
      <c r="AA11" s="75" t="s">
        <v>2985</v>
      </c>
      <c r="AB11" s="75" t="s">
        <v>2985</v>
      </c>
      <c r="AC11" s="75" t="s">
        <v>2985</v>
      </c>
      <c r="AD11" s="75" t="s">
        <v>2985</v>
      </c>
      <c r="AE11" s="75" t="s">
        <v>2985</v>
      </c>
      <c r="AF11" s="75" t="s">
        <v>2985</v>
      </c>
      <c r="AG11" s="76" t="s">
        <v>20</v>
      </c>
      <c r="AH11" s="76" t="s">
        <v>2985</v>
      </c>
      <c r="AI11" s="76" t="s">
        <v>2985</v>
      </c>
      <c r="AJ11" s="77" t="s">
        <v>2985</v>
      </c>
      <c r="AK11" s="77" t="s">
        <v>20</v>
      </c>
      <c r="AL11" s="77" t="s">
        <v>2985</v>
      </c>
      <c r="AM11" s="77" t="s">
        <v>2985</v>
      </c>
      <c r="AN11" s="77" t="s">
        <v>20</v>
      </c>
      <c r="AO11" s="77" t="s">
        <v>2985</v>
      </c>
      <c r="AP11" s="78" t="s">
        <v>2985</v>
      </c>
    </row>
    <row r="12" spans="1:42" ht="12.75" customHeight="1" x14ac:dyDescent="0.25">
      <c r="A12" s="72">
        <v>327</v>
      </c>
      <c r="B12" s="72">
        <v>348</v>
      </c>
      <c r="C12" s="73" t="s">
        <v>1703</v>
      </c>
      <c r="D12" s="73">
        <f>VLOOKUP(C12,'[1]City Populations'!A9:B955,2,FALSE)</f>
        <v>1029</v>
      </c>
      <c r="E12" s="72" t="s">
        <v>1704</v>
      </c>
      <c r="F12" s="72" t="s">
        <v>1705</v>
      </c>
      <c r="G12" s="73" t="s">
        <v>17</v>
      </c>
      <c r="H12" s="74">
        <v>6.6</v>
      </c>
      <c r="I12" s="74">
        <v>15.84</v>
      </c>
      <c r="J12" s="74">
        <v>24.01</v>
      </c>
      <c r="K12" s="74" t="s">
        <v>3032</v>
      </c>
      <c r="L12" s="74" t="s">
        <v>3033</v>
      </c>
      <c r="M12" s="74">
        <v>68.77</v>
      </c>
      <c r="N12" s="74">
        <v>149.43</v>
      </c>
      <c r="O12" s="74" t="s">
        <v>3034</v>
      </c>
      <c r="P12" s="74" t="s">
        <v>75</v>
      </c>
      <c r="Q12" s="75" t="s">
        <v>2985</v>
      </c>
      <c r="R12" s="75">
        <v>100</v>
      </c>
      <c r="S12" s="75" t="s">
        <v>2985</v>
      </c>
      <c r="T12" s="75" t="s">
        <v>2985</v>
      </c>
      <c r="U12" s="75">
        <v>100</v>
      </c>
      <c r="V12" s="75" t="s">
        <v>2985</v>
      </c>
      <c r="W12" s="75">
        <v>1496</v>
      </c>
      <c r="X12" s="75">
        <v>473</v>
      </c>
      <c r="Y12" s="75">
        <v>41.49</v>
      </c>
      <c r="Z12" s="75" t="s">
        <v>2987</v>
      </c>
      <c r="AA12" s="75" t="s">
        <v>2985</v>
      </c>
      <c r="AB12" s="75" t="s">
        <v>2987</v>
      </c>
      <c r="AC12" s="75" t="s">
        <v>2985</v>
      </c>
      <c r="AD12" s="75">
        <v>5000000</v>
      </c>
      <c r="AE12" s="75" t="s">
        <v>2985</v>
      </c>
      <c r="AF12" s="75" t="s">
        <v>2985</v>
      </c>
      <c r="AG12" s="76" t="s">
        <v>17</v>
      </c>
      <c r="AH12" s="76">
        <v>2</v>
      </c>
      <c r="AI12" s="76" t="s">
        <v>62</v>
      </c>
      <c r="AJ12" s="77" t="s">
        <v>2985</v>
      </c>
      <c r="AK12" s="77" t="s">
        <v>20</v>
      </c>
      <c r="AL12" s="77" t="s">
        <v>2985</v>
      </c>
      <c r="AM12" s="77" t="s">
        <v>17</v>
      </c>
      <c r="AN12" s="77" t="s">
        <v>2985</v>
      </c>
      <c r="AO12" s="77">
        <v>5</v>
      </c>
      <c r="AP12" s="78" t="s">
        <v>2985</v>
      </c>
    </row>
    <row r="13" spans="1:42" ht="12.75" customHeight="1" x14ac:dyDescent="0.25">
      <c r="A13" s="72">
        <v>61</v>
      </c>
      <c r="B13" s="72">
        <v>64</v>
      </c>
      <c r="C13" s="73" t="s">
        <v>2183</v>
      </c>
      <c r="D13" s="73">
        <f>VLOOKUP(C13,'[1]City Populations'!A10:B956,2,FALSE)</f>
        <v>1216</v>
      </c>
      <c r="E13" s="72" t="s">
        <v>1065</v>
      </c>
      <c r="F13" s="72" t="s">
        <v>1066</v>
      </c>
      <c r="G13" s="73" t="s">
        <v>17</v>
      </c>
      <c r="H13" s="74">
        <v>13.5</v>
      </c>
      <c r="I13" s="74">
        <v>23.75</v>
      </c>
      <c r="J13" s="74">
        <v>47.5</v>
      </c>
      <c r="K13" s="74">
        <v>0</v>
      </c>
      <c r="L13" s="74" t="s">
        <v>3035</v>
      </c>
      <c r="M13" s="74">
        <v>257.5</v>
      </c>
      <c r="N13" s="74" t="s">
        <v>3036</v>
      </c>
      <c r="O13" s="74" t="s">
        <v>3037</v>
      </c>
      <c r="P13" s="74" t="s">
        <v>2985</v>
      </c>
      <c r="Q13" s="75" t="s">
        <v>2985</v>
      </c>
      <c r="R13" s="75" t="s">
        <v>2985</v>
      </c>
      <c r="S13" s="75">
        <v>4.01</v>
      </c>
      <c r="T13" s="75" t="s">
        <v>2985</v>
      </c>
      <c r="U13" s="75" t="s">
        <v>2985</v>
      </c>
      <c r="V13" s="75">
        <v>4.01</v>
      </c>
      <c r="W13" s="75">
        <v>12.88</v>
      </c>
      <c r="X13" s="75">
        <v>506</v>
      </c>
      <c r="Y13" s="75">
        <v>28</v>
      </c>
      <c r="Z13" s="75" t="s">
        <v>2987</v>
      </c>
      <c r="AA13" s="75" t="s">
        <v>2985</v>
      </c>
      <c r="AB13" s="75" t="s">
        <v>2985</v>
      </c>
      <c r="AC13" s="75" t="s">
        <v>2985</v>
      </c>
      <c r="AD13" s="75" t="s">
        <v>2985</v>
      </c>
      <c r="AE13" s="75" t="s">
        <v>2985</v>
      </c>
      <c r="AF13" s="75" t="s">
        <v>2985</v>
      </c>
      <c r="AG13" s="76" t="s">
        <v>47</v>
      </c>
      <c r="AH13" s="76" t="s">
        <v>2985</v>
      </c>
      <c r="AI13" s="76" t="s">
        <v>2985</v>
      </c>
      <c r="AJ13" s="77" t="s">
        <v>2985</v>
      </c>
      <c r="AK13" s="77" t="s">
        <v>20</v>
      </c>
      <c r="AL13" s="77" t="s">
        <v>2985</v>
      </c>
      <c r="AM13" s="77" t="s">
        <v>2985</v>
      </c>
      <c r="AN13" s="77" t="s">
        <v>20</v>
      </c>
      <c r="AO13" s="77" t="s">
        <v>2985</v>
      </c>
      <c r="AP13" s="78" t="s">
        <v>2985</v>
      </c>
    </row>
    <row r="14" spans="1:42" ht="12.75" customHeight="1" x14ac:dyDescent="0.25">
      <c r="A14" s="72">
        <v>171</v>
      </c>
      <c r="B14" s="72">
        <v>184</v>
      </c>
      <c r="C14" s="73" t="s">
        <v>690</v>
      </c>
      <c r="D14" s="73">
        <f>VLOOKUP(C14,'[1]City Populations'!A11:B957,2,FALSE)</f>
        <v>14541</v>
      </c>
      <c r="E14" s="72" t="s">
        <v>691</v>
      </c>
      <c r="F14" s="72" t="s">
        <v>3038</v>
      </c>
      <c r="G14" s="73" t="s">
        <v>17</v>
      </c>
      <c r="H14" s="74">
        <v>11.01</v>
      </c>
      <c r="I14" s="74">
        <v>35.049999999999997</v>
      </c>
      <c r="J14" s="74">
        <v>65.099999999999994</v>
      </c>
      <c r="K14" s="74">
        <v>1000</v>
      </c>
      <c r="L14" s="74" t="s">
        <v>3039</v>
      </c>
      <c r="M14" s="74">
        <v>315.5</v>
      </c>
      <c r="N14" s="74" t="s">
        <v>3040</v>
      </c>
      <c r="O14" s="74" t="s">
        <v>3041</v>
      </c>
      <c r="P14" s="74" t="s">
        <v>3042</v>
      </c>
      <c r="Q14" s="75">
        <v>5</v>
      </c>
      <c r="R14" s="75" t="s">
        <v>2985</v>
      </c>
      <c r="S14" s="75">
        <v>6.98</v>
      </c>
      <c r="T14" s="75">
        <v>5</v>
      </c>
      <c r="U14" s="75" t="s">
        <v>2985</v>
      </c>
      <c r="V14" s="75">
        <v>6.98</v>
      </c>
      <c r="W14" s="75" t="s">
        <v>3043</v>
      </c>
      <c r="X14" s="75">
        <v>5743</v>
      </c>
      <c r="Y14" s="75">
        <v>30.14</v>
      </c>
      <c r="Z14" s="75" t="s">
        <v>2987</v>
      </c>
      <c r="AA14" s="75" t="s">
        <v>2985</v>
      </c>
      <c r="AB14" s="75" t="s">
        <v>2985</v>
      </c>
      <c r="AC14" s="75" t="s">
        <v>2985</v>
      </c>
      <c r="AD14" s="75" t="s">
        <v>2985</v>
      </c>
      <c r="AE14" s="75" t="s">
        <v>2985</v>
      </c>
      <c r="AF14" s="75" t="s">
        <v>2985</v>
      </c>
      <c r="AG14" s="76" t="s">
        <v>17</v>
      </c>
      <c r="AH14" s="76">
        <v>5</v>
      </c>
      <c r="AI14" s="76" t="s">
        <v>3044</v>
      </c>
      <c r="AJ14" s="77" t="s">
        <v>2985</v>
      </c>
      <c r="AK14" s="77" t="s">
        <v>20</v>
      </c>
      <c r="AL14" s="77" t="s">
        <v>2985</v>
      </c>
      <c r="AM14" s="77" t="s">
        <v>17</v>
      </c>
      <c r="AN14" s="77" t="s">
        <v>2985</v>
      </c>
      <c r="AO14" s="77">
        <v>2.6</v>
      </c>
      <c r="AP14" s="78" t="s">
        <v>3045</v>
      </c>
    </row>
    <row r="15" spans="1:42" ht="12.75" customHeight="1" x14ac:dyDescent="0.25">
      <c r="A15" s="72">
        <v>203</v>
      </c>
      <c r="B15" s="72">
        <v>217</v>
      </c>
      <c r="C15" s="73" t="s">
        <v>2333</v>
      </c>
      <c r="D15" s="73">
        <f>VLOOKUP(C15,'[1]City Populations'!A12:B958,2,FALSE)</f>
        <v>103</v>
      </c>
      <c r="E15" s="72" t="s">
        <v>3046</v>
      </c>
      <c r="F15" s="72" t="s">
        <v>3047</v>
      </c>
      <c r="G15" s="73" t="s">
        <v>17</v>
      </c>
      <c r="H15" s="74">
        <v>50</v>
      </c>
      <c r="I15" s="74">
        <v>56</v>
      </c>
      <c r="J15" s="74">
        <v>71</v>
      </c>
      <c r="K15" s="74">
        <v>3000</v>
      </c>
      <c r="L15" s="74" t="s">
        <v>1801</v>
      </c>
      <c r="M15" s="74" t="s">
        <v>2985</v>
      </c>
      <c r="N15" s="74" t="s">
        <v>2985</v>
      </c>
      <c r="O15" s="74" t="s">
        <v>2985</v>
      </c>
      <c r="P15" s="74" t="s">
        <v>2985</v>
      </c>
      <c r="Q15" s="75">
        <v>22.5</v>
      </c>
      <c r="R15" s="75" t="s">
        <v>2985</v>
      </c>
      <c r="S15" s="75" t="s">
        <v>2985</v>
      </c>
      <c r="T15" s="75" t="s">
        <v>2985</v>
      </c>
      <c r="U15" s="75" t="s">
        <v>2985</v>
      </c>
      <c r="V15" s="75" t="s">
        <v>2985</v>
      </c>
      <c r="W15" s="75" t="s">
        <v>2985</v>
      </c>
      <c r="X15" s="75">
        <v>47</v>
      </c>
      <c r="Y15" s="75">
        <v>22.5</v>
      </c>
      <c r="Z15" s="75" t="s">
        <v>2987</v>
      </c>
      <c r="AA15" s="75" t="s">
        <v>2985</v>
      </c>
      <c r="AB15" s="75" t="s">
        <v>2985</v>
      </c>
      <c r="AC15" s="75" t="s">
        <v>2985</v>
      </c>
      <c r="AD15" s="75" t="s">
        <v>2985</v>
      </c>
      <c r="AE15" s="75" t="s">
        <v>2985</v>
      </c>
      <c r="AF15" s="75" t="s">
        <v>2985</v>
      </c>
      <c r="AG15" s="76" t="s">
        <v>20</v>
      </c>
      <c r="AH15" s="76" t="s">
        <v>2985</v>
      </c>
      <c r="AI15" s="76" t="s">
        <v>2985</v>
      </c>
      <c r="AJ15" s="77" t="s">
        <v>2985</v>
      </c>
      <c r="AK15" s="77" t="s">
        <v>20</v>
      </c>
      <c r="AL15" s="77" t="s">
        <v>2985</v>
      </c>
      <c r="AM15" s="77" t="s">
        <v>17</v>
      </c>
      <c r="AN15" s="77" t="s">
        <v>2985</v>
      </c>
      <c r="AO15" s="77">
        <v>11.5</v>
      </c>
      <c r="AP15" s="78" t="s">
        <v>3048</v>
      </c>
    </row>
    <row r="16" spans="1:42" ht="12.75" customHeight="1" x14ac:dyDescent="0.25">
      <c r="A16" s="72">
        <v>356</v>
      </c>
      <c r="B16" s="72">
        <v>376</v>
      </c>
      <c r="C16" s="73" t="s">
        <v>2296</v>
      </c>
      <c r="D16" s="73">
        <f>VLOOKUP(C16,'[1]City Populations'!A13:B959,2,FALSE)</f>
        <v>434</v>
      </c>
      <c r="E16" s="72" t="s">
        <v>3049</v>
      </c>
      <c r="F16" s="72" t="s">
        <v>3050</v>
      </c>
      <c r="G16" s="73" t="s">
        <v>17</v>
      </c>
      <c r="H16" s="74">
        <v>19</v>
      </c>
      <c r="I16" s="74">
        <v>36.5</v>
      </c>
      <c r="J16" s="74">
        <v>54</v>
      </c>
      <c r="K16" s="74">
        <v>1000</v>
      </c>
      <c r="L16" s="74">
        <v>3.5</v>
      </c>
      <c r="M16" s="74">
        <v>194</v>
      </c>
      <c r="N16" s="74">
        <v>719</v>
      </c>
      <c r="O16" s="74" t="s">
        <v>3051</v>
      </c>
      <c r="P16" s="74" t="s">
        <v>2985</v>
      </c>
      <c r="Q16" s="75">
        <v>19</v>
      </c>
      <c r="R16" s="75">
        <v>100</v>
      </c>
      <c r="S16" s="75">
        <v>1.75</v>
      </c>
      <c r="T16" s="75">
        <v>19</v>
      </c>
      <c r="U16" s="75">
        <v>100</v>
      </c>
      <c r="V16" s="75">
        <v>1.75</v>
      </c>
      <c r="W16" s="75">
        <v>1000</v>
      </c>
      <c r="X16" s="75">
        <v>157</v>
      </c>
      <c r="Y16" s="75">
        <v>27.13</v>
      </c>
      <c r="Z16" s="75" t="s">
        <v>2987</v>
      </c>
      <c r="AA16" s="75" t="s">
        <v>2987</v>
      </c>
      <c r="AB16" s="75" t="s">
        <v>2985</v>
      </c>
      <c r="AC16" s="75">
        <v>142000</v>
      </c>
      <c r="AD16" s="75" t="s">
        <v>2985</v>
      </c>
      <c r="AE16" s="75" t="s">
        <v>2985</v>
      </c>
      <c r="AF16" s="75" t="s">
        <v>2985</v>
      </c>
      <c r="AG16" s="76" t="s">
        <v>20</v>
      </c>
      <c r="AH16" s="76" t="s">
        <v>2985</v>
      </c>
      <c r="AI16" s="76" t="s">
        <v>2985</v>
      </c>
      <c r="AJ16" s="77" t="s">
        <v>2985</v>
      </c>
      <c r="AK16" s="77" t="s">
        <v>20</v>
      </c>
      <c r="AL16" s="77" t="s">
        <v>2985</v>
      </c>
      <c r="AM16" s="77" t="s">
        <v>2985</v>
      </c>
      <c r="AN16" s="77" t="s">
        <v>2985</v>
      </c>
      <c r="AO16" s="77" t="s">
        <v>2985</v>
      </c>
      <c r="AP16" s="78" t="s">
        <v>3052</v>
      </c>
    </row>
    <row r="17" spans="1:42" ht="12.75" customHeight="1" x14ac:dyDescent="0.25">
      <c r="A17" s="72">
        <v>90</v>
      </c>
      <c r="B17" s="72">
        <v>98</v>
      </c>
      <c r="C17" s="73" t="s">
        <v>1645</v>
      </c>
      <c r="D17" s="73">
        <f>VLOOKUP(C17,'[1]City Populations'!A14:B960,2,FALSE)</f>
        <v>565</v>
      </c>
      <c r="E17" s="72" t="s">
        <v>3053</v>
      </c>
      <c r="F17" s="72" t="s">
        <v>3054</v>
      </c>
      <c r="G17" s="73" t="s">
        <v>17</v>
      </c>
      <c r="H17" s="74">
        <v>13</v>
      </c>
      <c r="I17" s="74">
        <v>33.799999999999997</v>
      </c>
      <c r="J17" s="74">
        <v>59.8</v>
      </c>
      <c r="K17" s="74">
        <v>1000</v>
      </c>
      <c r="L17" s="74">
        <v>5.2</v>
      </c>
      <c r="M17" s="74">
        <v>267.8</v>
      </c>
      <c r="N17" s="74" t="s">
        <v>3055</v>
      </c>
      <c r="O17" s="74" t="s">
        <v>3056</v>
      </c>
      <c r="P17" s="74" t="s">
        <v>2985</v>
      </c>
      <c r="Q17" s="75">
        <v>8.4499999999999993</v>
      </c>
      <c r="R17" s="75">
        <v>65</v>
      </c>
      <c r="S17" s="75">
        <v>8.4499999999999993</v>
      </c>
      <c r="T17" s="75">
        <v>8.4499999999999993</v>
      </c>
      <c r="U17" s="75">
        <v>65</v>
      </c>
      <c r="V17" s="75">
        <v>8.4499999999999993</v>
      </c>
      <c r="W17" s="75" t="s">
        <v>2985</v>
      </c>
      <c r="X17" s="75">
        <v>305</v>
      </c>
      <c r="Y17" s="75">
        <v>16</v>
      </c>
      <c r="Z17" s="75" t="s">
        <v>2987</v>
      </c>
      <c r="AA17" s="75" t="s">
        <v>2985</v>
      </c>
      <c r="AB17" s="75" t="s">
        <v>2985</v>
      </c>
      <c r="AC17" s="75" t="s">
        <v>2985</v>
      </c>
      <c r="AD17" s="75" t="s">
        <v>2985</v>
      </c>
      <c r="AE17" s="75" t="s">
        <v>2985</v>
      </c>
      <c r="AF17" s="75" t="s">
        <v>2985</v>
      </c>
      <c r="AG17" s="76" t="s">
        <v>20</v>
      </c>
      <c r="AH17" s="76" t="s">
        <v>2985</v>
      </c>
      <c r="AI17" s="76" t="s">
        <v>2985</v>
      </c>
      <c r="AJ17" s="77" t="s">
        <v>17</v>
      </c>
      <c r="AK17" s="77" t="s">
        <v>2985</v>
      </c>
      <c r="AL17" s="77">
        <v>13.1</v>
      </c>
      <c r="AM17" s="77" t="s">
        <v>2985</v>
      </c>
      <c r="AN17" s="77" t="s">
        <v>20</v>
      </c>
      <c r="AO17" s="77" t="s">
        <v>2985</v>
      </c>
      <c r="AP17" s="78" t="s">
        <v>2985</v>
      </c>
    </row>
    <row r="18" spans="1:42" ht="12.75" customHeight="1" x14ac:dyDescent="0.25">
      <c r="A18" s="72">
        <v>121</v>
      </c>
      <c r="B18" s="72">
        <v>129</v>
      </c>
      <c r="C18" s="73" t="s">
        <v>2342</v>
      </c>
      <c r="D18" s="73">
        <f>VLOOKUP(C18,'[1]City Populations'!A15:B961,2,FALSE)</f>
        <v>429</v>
      </c>
      <c r="E18" s="72" t="s">
        <v>3057</v>
      </c>
      <c r="F18" s="72" t="s">
        <v>3058</v>
      </c>
      <c r="G18" s="73" t="s">
        <v>17</v>
      </c>
      <c r="H18" s="74">
        <v>23.36</v>
      </c>
      <c r="I18" s="74">
        <v>45.65</v>
      </c>
      <c r="J18" s="74">
        <v>82.8</v>
      </c>
      <c r="K18" s="74">
        <v>2000</v>
      </c>
      <c r="L18" s="74" t="s">
        <v>3059</v>
      </c>
      <c r="M18" s="74">
        <v>380</v>
      </c>
      <c r="N18" s="74" t="s">
        <v>3060</v>
      </c>
      <c r="O18" s="74" t="s">
        <v>3061</v>
      </c>
      <c r="P18" s="74" t="s">
        <v>20</v>
      </c>
      <c r="Q18" s="75">
        <v>8.5</v>
      </c>
      <c r="R18" s="75" t="s">
        <v>2985</v>
      </c>
      <c r="S18" s="75">
        <v>10.43</v>
      </c>
      <c r="T18" s="75">
        <v>8.5</v>
      </c>
      <c r="U18" s="75" t="s">
        <v>2985</v>
      </c>
      <c r="V18" s="75">
        <v>10.43</v>
      </c>
      <c r="W18" s="75" t="s">
        <v>3062</v>
      </c>
      <c r="X18" s="75">
        <v>200</v>
      </c>
      <c r="Y18" s="75">
        <v>39.4</v>
      </c>
      <c r="Z18" s="75" t="s">
        <v>2987</v>
      </c>
      <c r="AA18" s="75" t="s">
        <v>2987</v>
      </c>
      <c r="AB18" s="75" t="s">
        <v>2985</v>
      </c>
      <c r="AC18" s="75">
        <v>400000</v>
      </c>
      <c r="AD18" s="75" t="s">
        <v>2985</v>
      </c>
      <c r="AE18" s="75" t="s">
        <v>2985</v>
      </c>
      <c r="AF18" s="75" t="s">
        <v>2985</v>
      </c>
      <c r="AG18" s="76" t="s">
        <v>20</v>
      </c>
      <c r="AH18" s="76" t="s">
        <v>2985</v>
      </c>
      <c r="AI18" s="76" t="s">
        <v>2985</v>
      </c>
      <c r="AJ18" s="77" t="s">
        <v>2985</v>
      </c>
      <c r="AK18" s="77" t="s">
        <v>20</v>
      </c>
      <c r="AL18" s="77" t="s">
        <v>2985</v>
      </c>
      <c r="AM18" s="77" t="s">
        <v>2985</v>
      </c>
      <c r="AN18" s="77" t="s">
        <v>2985</v>
      </c>
      <c r="AO18" s="77" t="s">
        <v>2985</v>
      </c>
      <c r="AP18" s="78" t="s">
        <v>3063</v>
      </c>
    </row>
    <row r="19" spans="1:42" ht="12.75" customHeight="1" x14ac:dyDescent="0.25">
      <c r="A19" s="72">
        <v>23</v>
      </c>
      <c r="B19" s="72">
        <v>24</v>
      </c>
      <c r="C19" s="73" t="s">
        <v>2346</v>
      </c>
      <c r="D19" s="73">
        <f>VLOOKUP(C19,'[1]City Populations'!A16:B962,2,FALSE)</f>
        <v>4170</v>
      </c>
      <c r="E19" s="72" t="s">
        <v>3064</v>
      </c>
      <c r="F19" s="72" t="s">
        <v>3065</v>
      </c>
      <c r="G19" s="73" t="s">
        <v>17</v>
      </c>
      <c r="H19" s="74">
        <v>17.5</v>
      </c>
      <c r="I19" s="74">
        <v>10.37</v>
      </c>
      <c r="J19" s="74">
        <v>20.74</v>
      </c>
      <c r="K19" s="74">
        <v>0</v>
      </c>
      <c r="L19" s="74" t="s">
        <v>3066</v>
      </c>
      <c r="M19" s="74">
        <v>130.44999999999999</v>
      </c>
      <c r="N19" s="74">
        <v>441.55</v>
      </c>
      <c r="O19" s="74" t="s">
        <v>2985</v>
      </c>
      <c r="P19" s="74" t="s">
        <v>2985</v>
      </c>
      <c r="Q19" s="75">
        <v>37.5</v>
      </c>
      <c r="R19" s="75" t="s">
        <v>2985</v>
      </c>
      <c r="S19" s="75" t="s">
        <v>2985</v>
      </c>
      <c r="T19" s="75">
        <v>37.5</v>
      </c>
      <c r="U19" s="75" t="s">
        <v>2985</v>
      </c>
      <c r="V19" s="75" t="s">
        <v>2985</v>
      </c>
      <c r="W19" s="75" t="s">
        <v>3067</v>
      </c>
      <c r="X19" s="75">
        <v>1800</v>
      </c>
      <c r="Y19" s="75">
        <v>37.5</v>
      </c>
      <c r="Z19" s="75" t="s">
        <v>2987</v>
      </c>
      <c r="AA19" s="75" t="s">
        <v>2985</v>
      </c>
      <c r="AB19" s="75" t="s">
        <v>2985</v>
      </c>
      <c r="AC19" s="75" t="s">
        <v>2985</v>
      </c>
      <c r="AD19" s="75" t="s">
        <v>2985</v>
      </c>
      <c r="AE19" s="75" t="s">
        <v>2985</v>
      </c>
      <c r="AF19" s="75" t="s">
        <v>2985</v>
      </c>
      <c r="AG19" s="76" t="s">
        <v>17</v>
      </c>
      <c r="AH19" s="76">
        <v>5</v>
      </c>
      <c r="AI19" s="76" t="s">
        <v>2985</v>
      </c>
      <c r="AJ19" s="77" t="s">
        <v>17</v>
      </c>
      <c r="AK19" s="77" t="s">
        <v>2985</v>
      </c>
      <c r="AL19" s="77">
        <v>10.75</v>
      </c>
      <c r="AM19" s="77" t="s">
        <v>2985</v>
      </c>
      <c r="AN19" s="77" t="s">
        <v>2985</v>
      </c>
      <c r="AO19" s="77" t="s">
        <v>2985</v>
      </c>
      <c r="AP19" s="78" t="s">
        <v>3068</v>
      </c>
    </row>
    <row r="20" spans="1:42" s="83" customFormat="1" ht="12.75" customHeight="1" x14ac:dyDescent="0.25">
      <c r="A20" s="82">
        <v>89</v>
      </c>
      <c r="B20" s="82">
        <v>96</v>
      </c>
      <c r="C20" s="82" t="s">
        <v>1466</v>
      </c>
      <c r="D20" s="82">
        <f>VLOOKUP(C20,'[1]City Populations'!A17:B963,2,FALSE)</f>
        <v>311</v>
      </c>
      <c r="E20" s="82" t="s">
        <v>1467</v>
      </c>
      <c r="F20" s="82" t="s">
        <v>1468</v>
      </c>
      <c r="G20" s="82" t="s">
        <v>17</v>
      </c>
      <c r="H20" s="82">
        <v>11</v>
      </c>
      <c r="I20" s="82">
        <v>19.25</v>
      </c>
      <c r="J20" s="82">
        <v>33</v>
      </c>
      <c r="K20" s="82">
        <v>2000</v>
      </c>
      <c r="L20" s="82">
        <v>2.75</v>
      </c>
      <c r="M20" s="82">
        <v>143</v>
      </c>
      <c r="N20" s="82">
        <v>555.5</v>
      </c>
      <c r="O20" s="82" t="s">
        <v>1431</v>
      </c>
      <c r="P20" s="82" t="s">
        <v>2985</v>
      </c>
      <c r="Q20" s="82">
        <v>15</v>
      </c>
      <c r="R20" s="82">
        <v>100</v>
      </c>
      <c r="S20" s="82">
        <v>4.5</v>
      </c>
      <c r="T20" s="82">
        <v>15</v>
      </c>
      <c r="U20" s="82">
        <v>100</v>
      </c>
      <c r="V20" s="82">
        <v>4.5</v>
      </c>
      <c r="W20" s="82">
        <v>2000</v>
      </c>
      <c r="X20" s="82">
        <v>125</v>
      </c>
      <c r="Y20" s="82">
        <v>24</v>
      </c>
      <c r="Z20" s="82" t="s">
        <v>2987</v>
      </c>
      <c r="AA20" s="82" t="s">
        <v>2985</v>
      </c>
      <c r="AB20" s="82" t="s">
        <v>2985</v>
      </c>
      <c r="AC20" s="82" t="s">
        <v>2985</v>
      </c>
      <c r="AD20" s="82" t="s">
        <v>2985</v>
      </c>
      <c r="AE20" s="82" t="s">
        <v>2985</v>
      </c>
      <c r="AF20" s="82" t="s">
        <v>2985</v>
      </c>
      <c r="AG20" s="82" t="s">
        <v>20</v>
      </c>
      <c r="AH20" s="82" t="s">
        <v>2985</v>
      </c>
      <c r="AI20" s="82" t="s">
        <v>2985</v>
      </c>
      <c r="AJ20" s="82" t="s">
        <v>2985</v>
      </c>
      <c r="AK20" s="82" t="s">
        <v>20</v>
      </c>
      <c r="AL20" s="82" t="s">
        <v>2985</v>
      </c>
      <c r="AM20" s="82" t="s">
        <v>2985</v>
      </c>
      <c r="AN20" s="82" t="s">
        <v>20</v>
      </c>
      <c r="AO20" s="82" t="s">
        <v>2985</v>
      </c>
      <c r="AP20" s="78" t="s">
        <v>2985</v>
      </c>
    </row>
    <row r="21" spans="1:42" s="83" customFormat="1" ht="12.75" customHeight="1" x14ac:dyDescent="0.25">
      <c r="A21" s="82">
        <v>344</v>
      </c>
      <c r="B21" s="82">
        <v>364</v>
      </c>
      <c r="C21" s="82" t="s">
        <v>2202</v>
      </c>
      <c r="D21" s="82">
        <f>VLOOKUP(C21,'[1]City Populations'!A18:B964,2,FALSE)</f>
        <v>1670</v>
      </c>
      <c r="E21" s="82" t="s">
        <v>1656</v>
      </c>
      <c r="F21" s="82" t="s">
        <v>3069</v>
      </c>
      <c r="G21" s="82" t="s">
        <v>17</v>
      </c>
      <c r="H21" s="82">
        <v>11.8</v>
      </c>
      <c r="I21" s="82">
        <v>25.96</v>
      </c>
      <c r="J21" s="82">
        <v>54.28</v>
      </c>
      <c r="K21" s="82">
        <v>2500</v>
      </c>
      <c r="L21" s="82" t="s">
        <v>3070</v>
      </c>
      <c r="M21" s="82">
        <v>224.2</v>
      </c>
      <c r="N21" s="82">
        <v>861.4</v>
      </c>
      <c r="O21" s="82" t="s">
        <v>3071</v>
      </c>
      <c r="P21" s="82" t="s">
        <v>206</v>
      </c>
      <c r="Q21" s="82" t="s">
        <v>2985</v>
      </c>
      <c r="R21" s="82" t="s">
        <v>2985</v>
      </c>
      <c r="S21" s="82">
        <v>4.72</v>
      </c>
      <c r="T21" s="82" t="s">
        <v>2985</v>
      </c>
      <c r="U21" s="82" t="s">
        <v>2985</v>
      </c>
      <c r="V21" s="82">
        <v>4.72</v>
      </c>
      <c r="W21" s="82" t="s">
        <v>3072</v>
      </c>
      <c r="X21" s="82">
        <v>712</v>
      </c>
      <c r="Y21" s="82">
        <v>25</v>
      </c>
      <c r="Z21" s="82" t="s">
        <v>2987</v>
      </c>
      <c r="AA21" s="82" t="s">
        <v>2985</v>
      </c>
      <c r="AB21" s="82" t="s">
        <v>2985</v>
      </c>
      <c r="AC21" s="82" t="s">
        <v>2985</v>
      </c>
      <c r="AD21" s="82" t="s">
        <v>2985</v>
      </c>
      <c r="AE21" s="82" t="s">
        <v>2985</v>
      </c>
      <c r="AF21" s="82" t="s">
        <v>2985</v>
      </c>
      <c r="AG21" s="82" t="s">
        <v>20</v>
      </c>
      <c r="AH21" s="82">
        <v>11.8</v>
      </c>
      <c r="AI21" s="82" t="s">
        <v>3073</v>
      </c>
      <c r="AJ21" s="82" t="s">
        <v>2985</v>
      </c>
      <c r="AK21" s="82" t="s">
        <v>20</v>
      </c>
      <c r="AL21" s="82" t="s">
        <v>2985</v>
      </c>
      <c r="AM21" s="82" t="s">
        <v>17</v>
      </c>
      <c r="AN21" s="82" t="s">
        <v>2985</v>
      </c>
      <c r="AO21" s="82">
        <v>15.45</v>
      </c>
      <c r="AP21" s="78" t="s">
        <v>3074</v>
      </c>
    </row>
    <row r="22" spans="1:42" ht="12.75" customHeight="1" x14ac:dyDescent="0.25">
      <c r="A22" s="72">
        <v>226</v>
      </c>
      <c r="B22" s="72">
        <v>243</v>
      </c>
      <c r="C22" s="73" t="s">
        <v>2352</v>
      </c>
      <c r="D22" s="73">
        <f>VLOOKUP(C22,'[1]City Populations'!A19:B965,2,FALSE)</f>
        <v>1036</v>
      </c>
      <c r="E22" s="72" t="s">
        <v>3075</v>
      </c>
      <c r="F22" s="72" t="s">
        <v>3076</v>
      </c>
      <c r="G22" s="73" t="s">
        <v>17</v>
      </c>
      <c r="H22" s="74">
        <v>7</v>
      </c>
      <c r="I22" s="74">
        <v>26</v>
      </c>
      <c r="J22" s="74">
        <v>51</v>
      </c>
      <c r="K22" s="74">
        <v>1249</v>
      </c>
      <c r="L22" s="74" t="s">
        <v>3077</v>
      </c>
      <c r="M22" s="74">
        <v>248</v>
      </c>
      <c r="N22" s="74">
        <v>986</v>
      </c>
      <c r="O22" s="74" t="s">
        <v>3078</v>
      </c>
      <c r="P22" s="74" t="s">
        <v>75</v>
      </c>
      <c r="Q22" s="75" t="s">
        <v>2985</v>
      </c>
      <c r="R22" s="75" t="s">
        <v>2985</v>
      </c>
      <c r="S22" s="75">
        <v>14</v>
      </c>
      <c r="T22" s="75" t="s">
        <v>2985</v>
      </c>
      <c r="U22" s="75" t="s">
        <v>2985</v>
      </c>
      <c r="V22" s="75">
        <v>14</v>
      </c>
      <c r="W22" s="75" t="s">
        <v>3079</v>
      </c>
      <c r="X22" s="75">
        <v>461</v>
      </c>
      <c r="Y22" s="75">
        <v>25</v>
      </c>
      <c r="Z22" s="75" t="s">
        <v>2985</v>
      </c>
      <c r="AA22" s="75" t="s">
        <v>2987</v>
      </c>
      <c r="AB22" s="75" t="s">
        <v>2985</v>
      </c>
      <c r="AC22" s="75">
        <v>721000</v>
      </c>
      <c r="AD22" s="75" t="s">
        <v>2985</v>
      </c>
      <c r="AE22" s="75" t="s">
        <v>2985</v>
      </c>
      <c r="AF22" s="75" t="s">
        <v>2985</v>
      </c>
      <c r="AG22" s="76" t="s">
        <v>17</v>
      </c>
      <c r="AH22" s="76">
        <v>1</v>
      </c>
      <c r="AI22" s="76" t="s">
        <v>3080</v>
      </c>
      <c r="AJ22" s="77" t="s">
        <v>17</v>
      </c>
      <c r="AK22" s="77" t="s">
        <v>2985</v>
      </c>
      <c r="AL22" s="77">
        <v>22</v>
      </c>
      <c r="AM22" s="77" t="s">
        <v>2985</v>
      </c>
      <c r="AN22" s="77" t="s">
        <v>20</v>
      </c>
      <c r="AO22" s="77" t="s">
        <v>2985</v>
      </c>
      <c r="AP22" s="78" t="s">
        <v>2985</v>
      </c>
    </row>
    <row r="23" spans="1:42" ht="12.75" customHeight="1" x14ac:dyDescent="0.25">
      <c r="A23" s="72">
        <v>370</v>
      </c>
      <c r="B23" s="72">
        <v>389</v>
      </c>
      <c r="C23" s="73" t="s">
        <v>2297</v>
      </c>
      <c r="D23" s="73">
        <f>VLOOKUP(C23,'[1]City Populations'!A20:B966,2,FALSE)</f>
        <v>1506</v>
      </c>
      <c r="E23" s="72" t="s">
        <v>3081</v>
      </c>
      <c r="F23" s="72" t="s">
        <v>3082</v>
      </c>
      <c r="G23" s="73" t="s">
        <v>17</v>
      </c>
      <c r="H23" s="74">
        <v>19.98</v>
      </c>
      <c r="I23" s="74">
        <v>38.46</v>
      </c>
      <c r="J23" s="74">
        <v>60.16</v>
      </c>
      <c r="K23" s="74">
        <v>1000</v>
      </c>
      <c r="L23" s="74" t="s">
        <v>3083</v>
      </c>
      <c r="M23" s="74">
        <v>208.28</v>
      </c>
      <c r="N23" s="74">
        <v>733.28</v>
      </c>
      <c r="O23" s="74" t="s">
        <v>3084</v>
      </c>
      <c r="P23" s="74" t="s">
        <v>75</v>
      </c>
      <c r="Q23" s="75" t="s">
        <v>2985</v>
      </c>
      <c r="R23" s="75">
        <v>85</v>
      </c>
      <c r="S23" s="75" t="s">
        <v>2985</v>
      </c>
      <c r="T23" s="75" t="s">
        <v>2985</v>
      </c>
      <c r="U23" s="75">
        <v>85</v>
      </c>
      <c r="V23" s="75" t="s">
        <v>2985</v>
      </c>
      <c r="W23" s="75" t="s">
        <v>1386</v>
      </c>
      <c r="X23" s="75">
        <v>800</v>
      </c>
      <c r="Y23" s="75">
        <v>36.619999999999997</v>
      </c>
      <c r="Z23" s="75" t="s">
        <v>2985</v>
      </c>
      <c r="AA23" s="75" t="s">
        <v>2987</v>
      </c>
      <c r="AB23" s="75" t="s">
        <v>2985</v>
      </c>
      <c r="AC23" s="75">
        <v>1656362</v>
      </c>
      <c r="AD23" s="75" t="s">
        <v>2985</v>
      </c>
      <c r="AE23" s="75" t="s">
        <v>2985</v>
      </c>
      <c r="AF23" s="75" t="s">
        <v>2985</v>
      </c>
      <c r="AG23" s="76" t="s">
        <v>17</v>
      </c>
      <c r="AH23" s="76">
        <v>2.5</v>
      </c>
      <c r="AI23" s="76" t="s">
        <v>3085</v>
      </c>
      <c r="AJ23" s="77" t="s">
        <v>2985</v>
      </c>
      <c r="AK23" s="77" t="s">
        <v>20</v>
      </c>
      <c r="AL23" s="77" t="s">
        <v>2985</v>
      </c>
      <c r="AM23" s="77" t="s">
        <v>17</v>
      </c>
      <c r="AN23" s="77" t="s">
        <v>2985</v>
      </c>
      <c r="AO23" s="77">
        <v>5</v>
      </c>
      <c r="AP23" s="78" t="s">
        <v>2985</v>
      </c>
    </row>
    <row r="24" spans="1:42" ht="12.75" customHeight="1" x14ac:dyDescent="0.25">
      <c r="A24" s="72">
        <v>58</v>
      </c>
      <c r="B24" s="72">
        <v>61</v>
      </c>
      <c r="C24" s="73" t="s">
        <v>91</v>
      </c>
      <c r="D24" s="73">
        <f>VLOOKUP(C24,'[1]City Populations'!A21:B967,2,FALSE)</f>
        <v>109</v>
      </c>
      <c r="E24" s="72" t="s">
        <v>92</v>
      </c>
      <c r="F24" s="72" t="s">
        <v>3086</v>
      </c>
      <c r="G24" s="73" t="s">
        <v>17</v>
      </c>
      <c r="H24" s="74">
        <v>21</v>
      </c>
      <c r="I24" s="74" t="s">
        <v>2985</v>
      </c>
      <c r="J24" s="74" t="s">
        <v>2985</v>
      </c>
      <c r="K24" s="74">
        <v>1700</v>
      </c>
      <c r="L24" s="74" t="s">
        <v>3087</v>
      </c>
      <c r="M24" s="74">
        <v>111.8</v>
      </c>
      <c r="N24" s="74">
        <v>393.8</v>
      </c>
      <c r="O24" s="74" t="s">
        <v>3088</v>
      </c>
      <c r="P24" s="74" t="s">
        <v>3089</v>
      </c>
      <c r="Q24" s="75">
        <v>14.2</v>
      </c>
      <c r="R24" s="75" t="s">
        <v>2985</v>
      </c>
      <c r="S24" s="75">
        <v>4.3099999999999996</v>
      </c>
      <c r="T24" s="75">
        <v>14.2</v>
      </c>
      <c r="U24" s="75" t="s">
        <v>2985</v>
      </c>
      <c r="V24" s="75">
        <v>4.3099999999999996</v>
      </c>
      <c r="W24" s="75" t="s">
        <v>3090</v>
      </c>
      <c r="X24" s="75">
        <v>71</v>
      </c>
      <c r="Y24" s="75">
        <v>16.420000000000002</v>
      </c>
      <c r="Z24" s="75" t="s">
        <v>2987</v>
      </c>
      <c r="AA24" s="75" t="s">
        <v>2985</v>
      </c>
      <c r="AB24" s="75" t="s">
        <v>2985</v>
      </c>
      <c r="AC24" s="75" t="s">
        <v>2985</v>
      </c>
      <c r="AD24" s="75" t="s">
        <v>2985</v>
      </c>
      <c r="AE24" s="75" t="s">
        <v>2985</v>
      </c>
      <c r="AF24" s="75" t="s">
        <v>2985</v>
      </c>
      <c r="AG24" s="76" t="s">
        <v>20</v>
      </c>
      <c r="AH24" s="76" t="s">
        <v>2985</v>
      </c>
      <c r="AI24" s="76" t="s">
        <v>2985</v>
      </c>
      <c r="AJ24" s="77" t="s">
        <v>2985</v>
      </c>
      <c r="AK24" s="77" t="s">
        <v>20</v>
      </c>
      <c r="AL24" s="77">
        <v>14.55</v>
      </c>
      <c r="AM24" s="77" t="s">
        <v>2985</v>
      </c>
      <c r="AN24" s="77" t="s">
        <v>20</v>
      </c>
      <c r="AO24" s="77" t="s">
        <v>2985</v>
      </c>
      <c r="AP24" s="78" t="s">
        <v>3091</v>
      </c>
    </row>
    <row r="25" spans="1:42" ht="12.75" customHeight="1" x14ac:dyDescent="0.25">
      <c r="A25" s="72">
        <v>187</v>
      </c>
      <c r="B25" s="72">
        <v>200</v>
      </c>
      <c r="C25" s="73" t="s">
        <v>2356</v>
      </c>
      <c r="D25" s="73">
        <f>VLOOKUP(C25,'[1]City Populations'!A22:B968,2,FALSE)</f>
        <v>68</v>
      </c>
      <c r="E25" s="72" t="s">
        <v>3092</v>
      </c>
      <c r="F25" s="72" t="s">
        <v>3093</v>
      </c>
      <c r="G25" s="73" t="s">
        <v>17</v>
      </c>
      <c r="H25" s="74" t="s">
        <v>2985</v>
      </c>
      <c r="I25" s="74" t="s">
        <v>2985</v>
      </c>
      <c r="J25" s="74" t="s">
        <v>2985</v>
      </c>
      <c r="K25" s="74" t="s">
        <v>2985</v>
      </c>
      <c r="L25" s="74" t="s">
        <v>2985</v>
      </c>
      <c r="M25" s="74" t="s">
        <v>2985</v>
      </c>
      <c r="N25" s="74" t="s">
        <v>2985</v>
      </c>
      <c r="O25" s="74" t="s">
        <v>2985</v>
      </c>
      <c r="P25" s="74" t="s">
        <v>2985</v>
      </c>
      <c r="Q25" s="75">
        <v>30</v>
      </c>
      <c r="R25" s="75" t="s">
        <v>2985</v>
      </c>
      <c r="S25" s="75" t="s">
        <v>2985</v>
      </c>
      <c r="T25" s="75">
        <v>120</v>
      </c>
      <c r="U25" s="75" t="s">
        <v>2985</v>
      </c>
      <c r="V25" s="75" t="s">
        <v>2985</v>
      </c>
      <c r="W25" s="75" t="s">
        <v>2985</v>
      </c>
      <c r="X25" s="75">
        <v>33</v>
      </c>
      <c r="Y25" s="75">
        <v>30</v>
      </c>
      <c r="Z25" s="75" t="s">
        <v>2987</v>
      </c>
      <c r="AA25" s="75" t="s">
        <v>2987</v>
      </c>
      <c r="AB25" s="75" t="s">
        <v>2985</v>
      </c>
      <c r="AC25" s="75">
        <v>9000</v>
      </c>
      <c r="AD25" s="75" t="s">
        <v>2985</v>
      </c>
      <c r="AE25" s="75" t="s">
        <v>2985</v>
      </c>
      <c r="AF25" s="75" t="s">
        <v>2985</v>
      </c>
      <c r="AG25" s="76" t="s">
        <v>20</v>
      </c>
      <c r="AH25" s="76" t="s">
        <v>2985</v>
      </c>
      <c r="AI25" s="76" t="s">
        <v>2985</v>
      </c>
      <c r="AJ25" s="77" t="s">
        <v>2985</v>
      </c>
      <c r="AK25" s="77" t="s">
        <v>20</v>
      </c>
      <c r="AL25" s="77" t="s">
        <v>2985</v>
      </c>
      <c r="AM25" s="77" t="s">
        <v>2985</v>
      </c>
      <c r="AN25" s="77" t="s">
        <v>20</v>
      </c>
      <c r="AO25" s="77" t="s">
        <v>2985</v>
      </c>
      <c r="AP25" s="78" t="s">
        <v>3094</v>
      </c>
    </row>
    <row r="26" spans="1:42" ht="12.75" customHeight="1" x14ac:dyDescent="0.25">
      <c r="A26" s="72">
        <v>131</v>
      </c>
      <c r="B26" s="72">
        <v>142</v>
      </c>
      <c r="C26" s="73" t="s">
        <v>2363</v>
      </c>
      <c r="D26" s="73">
        <f>VLOOKUP(C26,'[1]City Populations'!A23:B969,2,FALSE)</f>
        <v>1101</v>
      </c>
      <c r="E26" s="72" t="s">
        <v>3095</v>
      </c>
      <c r="F26" s="72" t="s">
        <v>3096</v>
      </c>
      <c r="G26" s="73" t="s">
        <v>17</v>
      </c>
      <c r="H26" s="74">
        <v>17.309999999999999</v>
      </c>
      <c r="I26" s="74">
        <v>41.11</v>
      </c>
      <c r="J26" s="74">
        <v>70.86</v>
      </c>
      <c r="K26" s="74" t="s">
        <v>3097</v>
      </c>
      <c r="L26" s="74" t="s">
        <v>3098</v>
      </c>
      <c r="M26" s="74">
        <v>308.86</v>
      </c>
      <c r="N26" s="74" t="s">
        <v>3099</v>
      </c>
      <c r="O26" s="74" t="s">
        <v>3100</v>
      </c>
      <c r="P26" s="74" t="s">
        <v>2985</v>
      </c>
      <c r="Q26" s="75" t="s">
        <v>2985</v>
      </c>
      <c r="R26" s="75" t="s">
        <v>2985</v>
      </c>
      <c r="S26" s="75">
        <v>48.8</v>
      </c>
      <c r="T26" s="75" t="s">
        <v>2985</v>
      </c>
      <c r="U26" s="75" t="s">
        <v>2985</v>
      </c>
      <c r="V26" s="75">
        <v>48.8</v>
      </c>
      <c r="W26" s="75" t="s">
        <v>3100</v>
      </c>
      <c r="X26" s="75">
        <v>427</v>
      </c>
      <c r="Y26" s="75">
        <v>75</v>
      </c>
      <c r="Z26" s="75" t="s">
        <v>2985</v>
      </c>
      <c r="AA26" s="75" t="s">
        <v>2987</v>
      </c>
      <c r="AB26" s="75" t="s">
        <v>2987</v>
      </c>
      <c r="AC26" s="75">
        <v>3247000</v>
      </c>
      <c r="AD26" s="75">
        <v>500000</v>
      </c>
      <c r="AE26" s="75" t="s">
        <v>2985</v>
      </c>
      <c r="AF26" s="75" t="s">
        <v>2985</v>
      </c>
      <c r="AG26" s="76" t="s">
        <v>20</v>
      </c>
      <c r="AH26" s="76" t="s">
        <v>2985</v>
      </c>
      <c r="AI26" s="76" t="s">
        <v>2985</v>
      </c>
      <c r="AJ26" s="77" t="s">
        <v>2985</v>
      </c>
      <c r="AK26" s="77" t="s">
        <v>20</v>
      </c>
      <c r="AL26" s="77" t="s">
        <v>2985</v>
      </c>
      <c r="AM26" s="77" t="s">
        <v>17</v>
      </c>
      <c r="AN26" s="77" t="s">
        <v>2985</v>
      </c>
      <c r="AO26" s="77">
        <v>2</v>
      </c>
      <c r="AP26" s="78" t="s">
        <v>3101</v>
      </c>
    </row>
    <row r="27" spans="1:42" ht="12.75" customHeight="1" x14ac:dyDescent="0.25">
      <c r="A27" s="72">
        <v>183</v>
      </c>
      <c r="B27" s="72">
        <v>196</v>
      </c>
      <c r="C27" s="73" t="s">
        <v>123</v>
      </c>
      <c r="D27" s="73">
        <f>VLOOKUP(C27,'[1]City Populations'!A24:B970,2,FALSE)</f>
        <v>1440</v>
      </c>
      <c r="E27" s="72" t="s">
        <v>124</v>
      </c>
      <c r="F27" s="72" t="s">
        <v>125</v>
      </c>
      <c r="G27" s="73" t="s">
        <v>17</v>
      </c>
      <c r="H27" s="74">
        <v>36</v>
      </c>
      <c r="I27" s="74">
        <v>54.6</v>
      </c>
      <c r="J27" s="74">
        <v>85.6</v>
      </c>
      <c r="K27" s="74">
        <v>2000</v>
      </c>
      <c r="L27" s="74" t="s">
        <v>3102</v>
      </c>
      <c r="M27" s="74">
        <v>333.6</v>
      </c>
      <c r="N27" s="74" t="s">
        <v>3103</v>
      </c>
      <c r="O27" s="74" t="s">
        <v>2985</v>
      </c>
      <c r="P27" s="74" t="s">
        <v>2985</v>
      </c>
      <c r="Q27" s="75">
        <v>10</v>
      </c>
      <c r="R27" s="75">
        <v>70</v>
      </c>
      <c r="S27" s="75" t="s">
        <v>2985</v>
      </c>
      <c r="T27" s="75">
        <v>10</v>
      </c>
      <c r="U27" s="75">
        <v>70</v>
      </c>
      <c r="V27" s="75" t="s">
        <v>2985</v>
      </c>
      <c r="W27" s="75">
        <v>2000</v>
      </c>
      <c r="X27" s="75">
        <v>694</v>
      </c>
      <c r="Y27" s="75">
        <v>29</v>
      </c>
      <c r="Z27" s="75" t="s">
        <v>2987</v>
      </c>
      <c r="AA27" s="75" t="s">
        <v>2987</v>
      </c>
      <c r="AB27" s="75" t="s">
        <v>2985</v>
      </c>
      <c r="AC27" s="75">
        <v>1298000</v>
      </c>
      <c r="AD27" s="75" t="s">
        <v>2985</v>
      </c>
      <c r="AE27" s="75" t="s">
        <v>2985</v>
      </c>
      <c r="AF27" s="75" t="s">
        <v>2985</v>
      </c>
      <c r="AG27" s="76" t="s">
        <v>20</v>
      </c>
      <c r="AH27" s="76" t="s">
        <v>2985</v>
      </c>
      <c r="AI27" s="76" t="s">
        <v>2985</v>
      </c>
      <c r="AJ27" s="77" t="s">
        <v>2985</v>
      </c>
      <c r="AK27" s="77" t="s">
        <v>20</v>
      </c>
      <c r="AL27" s="77" t="s">
        <v>2985</v>
      </c>
      <c r="AM27" s="77" t="s">
        <v>2985</v>
      </c>
      <c r="AN27" s="77" t="s">
        <v>20</v>
      </c>
      <c r="AO27" s="77" t="s">
        <v>2985</v>
      </c>
      <c r="AP27" s="78" t="s">
        <v>2985</v>
      </c>
    </row>
    <row r="28" spans="1:42" ht="12.75" customHeight="1" x14ac:dyDescent="0.25">
      <c r="A28" s="72">
        <v>134</v>
      </c>
      <c r="B28" s="72">
        <v>145</v>
      </c>
      <c r="C28" s="73" t="s">
        <v>2370</v>
      </c>
      <c r="D28" s="73">
        <f>VLOOKUP(C28,'[1]City Populations'!A25:B971,2,FALSE)</f>
        <v>2191</v>
      </c>
      <c r="E28" s="72" t="s">
        <v>3104</v>
      </c>
      <c r="F28" s="72" t="s">
        <v>3105</v>
      </c>
      <c r="G28" s="73" t="s">
        <v>17</v>
      </c>
      <c r="H28" s="74">
        <v>10</v>
      </c>
      <c r="I28" s="74" t="s">
        <v>2985</v>
      </c>
      <c r="J28" s="74" t="s">
        <v>2985</v>
      </c>
      <c r="K28" s="74" t="s">
        <v>2985</v>
      </c>
      <c r="L28" s="74" t="s">
        <v>2985</v>
      </c>
      <c r="M28" s="74" t="s">
        <v>2985</v>
      </c>
      <c r="N28" s="74" t="s">
        <v>2985</v>
      </c>
      <c r="O28" s="74" t="s">
        <v>3106</v>
      </c>
      <c r="P28" s="74" t="s">
        <v>75</v>
      </c>
      <c r="Q28" s="75">
        <v>15</v>
      </c>
      <c r="R28" s="75" t="s">
        <v>2985</v>
      </c>
      <c r="S28" s="75" t="s">
        <v>2985</v>
      </c>
      <c r="T28" s="75">
        <v>15</v>
      </c>
      <c r="U28" s="75" t="s">
        <v>2985</v>
      </c>
      <c r="V28" s="75" t="s">
        <v>2985</v>
      </c>
      <c r="W28" s="75" t="s">
        <v>3107</v>
      </c>
      <c r="X28" s="75">
        <v>1050</v>
      </c>
      <c r="Y28" s="75">
        <v>21.28</v>
      </c>
      <c r="Z28" s="75" t="s">
        <v>2985</v>
      </c>
      <c r="AA28" s="75" t="s">
        <v>2985</v>
      </c>
      <c r="AB28" s="75" t="s">
        <v>2985</v>
      </c>
      <c r="AC28" s="75" t="s">
        <v>2985</v>
      </c>
      <c r="AD28" s="75" t="s">
        <v>2985</v>
      </c>
      <c r="AE28" s="75" t="s">
        <v>3009</v>
      </c>
      <c r="AF28" s="75" t="s">
        <v>3108</v>
      </c>
      <c r="AG28" s="76" t="s">
        <v>17</v>
      </c>
      <c r="AH28" s="76">
        <v>5</v>
      </c>
      <c r="AI28" s="76" t="s">
        <v>2985</v>
      </c>
      <c r="AJ28" s="77" t="s">
        <v>17</v>
      </c>
      <c r="AK28" s="77" t="s">
        <v>2985</v>
      </c>
      <c r="AL28" s="77">
        <v>26</v>
      </c>
      <c r="AM28" s="77" t="s">
        <v>17</v>
      </c>
      <c r="AN28" s="77" t="s">
        <v>2985</v>
      </c>
      <c r="AO28" s="77" t="s">
        <v>2985</v>
      </c>
      <c r="AP28" s="78" t="s">
        <v>3109</v>
      </c>
    </row>
    <row r="29" spans="1:42" ht="12.75" customHeight="1" x14ac:dyDescent="0.25">
      <c r="A29" s="72">
        <v>18</v>
      </c>
      <c r="B29" s="72">
        <v>19</v>
      </c>
      <c r="C29" s="73" t="s">
        <v>2371</v>
      </c>
      <c r="D29" s="73">
        <f>VLOOKUP(C29,'[1]City Populations'!A26:B972,2,FALSE)</f>
        <v>2376</v>
      </c>
      <c r="E29" s="72" t="s">
        <v>3110</v>
      </c>
      <c r="F29" s="72" t="s">
        <v>3111</v>
      </c>
      <c r="G29" s="73" t="s">
        <v>17</v>
      </c>
      <c r="H29" s="74">
        <v>16</v>
      </c>
      <c r="I29" s="74">
        <v>46.25</v>
      </c>
      <c r="J29" s="74">
        <v>92.5</v>
      </c>
      <c r="K29" s="74">
        <v>0</v>
      </c>
      <c r="L29" s="74" t="s">
        <v>3112</v>
      </c>
      <c r="M29" s="74">
        <v>447.88</v>
      </c>
      <c r="N29" s="74" t="s">
        <v>3113</v>
      </c>
      <c r="O29" s="74" t="s">
        <v>3114</v>
      </c>
      <c r="P29" s="74" t="s">
        <v>3115</v>
      </c>
      <c r="Q29" s="75" t="s">
        <v>2985</v>
      </c>
      <c r="R29" s="75" t="s">
        <v>2985</v>
      </c>
      <c r="S29" s="75">
        <v>7.35</v>
      </c>
      <c r="T29" s="75" t="s">
        <v>2985</v>
      </c>
      <c r="U29" s="75" t="s">
        <v>2985</v>
      </c>
      <c r="V29" s="75">
        <v>7.35</v>
      </c>
      <c r="W29" s="75" t="s">
        <v>3116</v>
      </c>
      <c r="X29" s="75">
        <v>1180</v>
      </c>
      <c r="Y29" s="75" t="s">
        <v>2985</v>
      </c>
      <c r="Z29" s="75" t="s">
        <v>2987</v>
      </c>
      <c r="AA29" s="75" t="s">
        <v>2987</v>
      </c>
      <c r="AB29" s="75" t="s">
        <v>2985</v>
      </c>
      <c r="AC29" s="75">
        <v>192456</v>
      </c>
      <c r="AD29" s="75" t="s">
        <v>2985</v>
      </c>
      <c r="AE29" s="75" t="s">
        <v>2985</v>
      </c>
      <c r="AF29" s="75" t="s">
        <v>2985</v>
      </c>
      <c r="AG29" s="76" t="s">
        <v>17</v>
      </c>
      <c r="AH29" s="76">
        <v>4</v>
      </c>
      <c r="AI29" s="76" t="s">
        <v>3117</v>
      </c>
      <c r="AJ29" s="77" t="s">
        <v>2985</v>
      </c>
      <c r="AK29" s="77" t="s">
        <v>20</v>
      </c>
      <c r="AL29" s="77" t="s">
        <v>2985</v>
      </c>
      <c r="AM29" s="77" t="s">
        <v>17</v>
      </c>
      <c r="AN29" s="77" t="s">
        <v>2985</v>
      </c>
      <c r="AO29" s="77">
        <v>4</v>
      </c>
      <c r="AP29" s="78" t="s">
        <v>3118</v>
      </c>
    </row>
    <row r="30" spans="1:42" ht="12.75" customHeight="1" x14ac:dyDescent="0.25">
      <c r="A30" s="72">
        <v>117</v>
      </c>
      <c r="B30" s="72">
        <v>125</v>
      </c>
      <c r="C30" s="73" t="s">
        <v>2372</v>
      </c>
      <c r="D30" s="73">
        <f>VLOOKUP(C30,'[1]City Populations'!A27:B973,2,FALSE)</f>
        <v>405</v>
      </c>
      <c r="E30" s="72" t="s">
        <v>3119</v>
      </c>
      <c r="F30" s="72" t="s">
        <v>3120</v>
      </c>
      <c r="G30" s="73" t="s">
        <v>17</v>
      </c>
      <c r="H30" s="74">
        <v>10</v>
      </c>
      <c r="I30" s="74">
        <v>19.98</v>
      </c>
      <c r="J30" s="74">
        <v>52.33</v>
      </c>
      <c r="K30" s="74">
        <v>935</v>
      </c>
      <c r="L30" s="74" t="s">
        <v>3121</v>
      </c>
      <c r="M30" s="74">
        <v>239.13</v>
      </c>
      <c r="N30" s="74">
        <v>939.63</v>
      </c>
      <c r="O30" s="74" t="s">
        <v>3122</v>
      </c>
      <c r="P30" s="74" t="s">
        <v>2985</v>
      </c>
      <c r="Q30" s="75">
        <v>17.5</v>
      </c>
      <c r="R30" s="75">
        <v>100</v>
      </c>
      <c r="S30" s="75">
        <v>4.67</v>
      </c>
      <c r="T30" s="75">
        <v>17.5</v>
      </c>
      <c r="U30" s="75">
        <v>100</v>
      </c>
      <c r="V30" s="75">
        <v>4.67</v>
      </c>
      <c r="W30" s="75">
        <v>500</v>
      </c>
      <c r="X30" s="75">
        <v>168</v>
      </c>
      <c r="Y30" s="75">
        <v>51.78</v>
      </c>
      <c r="Z30" s="75" t="s">
        <v>2987</v>
      </c>
      <c r="AA30" s="75" t="s">
        <v>2987</v>
      </c>
      <c r="AB30" s="75" t="s">
        <v>2985</v>
      </c>
      <c r="AC30" s="75">
        <v>510000</v>
      </c>
      <c r="AD30" s="75" t="s">
        <v>2985</v>
      </c>
      <c r="AE30" s="75" t="s">
        <v>2985</v>
      </c>
      <c r="AF30" s="75" t="s">
        <v>2985</v>
      </c>
      <c r="AG30" s="76" t="s">
        <v>20</v>
      </c>
      <c r="AH30" s="76">
        <v>0</v>
      </c>
      <c r="AI30" s="76" t="s">
        <v>2985</v>
      </c>
      <c r="AJ30" s="77" t="s">
        <v>2985</v>
      </c>
      <c r="AK30" s="77" t="s">
        <v>20</v>
      </c>
      <c r="AL30" s="77">
        <v>0</v>
      </c>
      <c r="AM30" s="77" t="s">
        <v>2985</v>
      </c>
      <c r="AN30" s="77" t="s">
        <v>20</v>
      </c>
      <c r="AO30" s="77">
        <v>0</v>
      </c>
      <c r="AP30" s="78" t="s">
        <v>2985</v>
      </c>
    </row>
    <row r="31" spans="1:42" ht="12.75" customHeight="1" x14ac:dyDescent="0.25">
      <c r="A31" s="72">
        <v>364</v>
      </c>
      <c r="B31" s="72">
        <v>237</v>
      </c>
      <c r="C31" s="73" t="s">
        <v>2298</v>
      </c>
      <c r="D31" s="73">
        <f>VLOOKUP(C31,'[1]City Populations'!A28:B974,2,FALSE)</f>
        <v>294</v>
      </c>
      <c r="E31" s="72" t="s">
        <v>3123</v>
      </c>
      <c r="F31" s="72" t="s">
        <v>3124</v>
      </c>
      <c r="G31" s="73" t="s">
        <v>17</v>
      </c>
      <c r="H31" s="74">
        <v>20</v>
      </c>
      <c r="I31" s="74">
        <v>20</v>
      </c>
      <c r="J31" s="74">
        <v>35</v>
      </c>
      <c r="K31" s="74">
        <v>5000</v>
      </c>
      <c r="L31" s="74" t="s">
        <v>3125</v>
      </c>
      <c r="M31" s="74" t="s">
        <v>2985</v>
      </c>
      <c r="N31" s="74" t="s">
        <v>2985</v>
      </c>
      <c r="O31" s="74" t="s">
        <v>3126</v>
      </c>
      <c r="P31" s="74" t="s">
        <v>981</v>
      </c>
      <c r="Q31" s="75" t="s">
        <v>2985</v>
      </c>
      <c r="R31" s="75" t="s">
        <v>2985</v>
      </c>
      <c r="S31" s="75" t="s">
        <v>2985</v>
      </c>
      <c r="T31" s="75" t="s">
        <v>2985</v>
      </c>
      <c r="U31" s="75" t="s">
        <v>2985</v>
      </c>
      <c r="V31" s="75" t="s">
        <v>2985</v>
      </c>
      <c r="W31" s="75" t="s">
        <v>2985</v>
      </c>
      <c r="X31" s="75" t="s">
        <v>2985</v>
      </c>
      <c r="Y31" s="75" t="s">
        <v>2985</v>
      </c>
      <c r="Z31" s="75" t="s">
        <v>2985</v>
      </c>
      <c r="AA31" s="75" t="s">
        <v>2985</v>
      </c>
      <c r="AB31" s="75" t="s">
        <v>2985</v>
      </c>
      <c r="AC31" s="75" t="s">
        <v>2985</v>
      </c>
      <c r="AD31" s="75" t="s">
        <v>2985</v>
      </c>
      <c r="AE31" s="75" t="s">
        <v>2985</v>
      </c>
      <c r="AF31" s="75" t="s">
        <v>2985</v>
      </c>
      <c r="AG31" s="76" t="s">
        <v>20</v>
      </c>
      <c r="AH31" s="76" t="s">
        <v>2985</v>
      </c>
      <c r="AI31" s="76" t="s">
        <v>2985</v>
      </c>
      <c r="AJ31" s="77" t="s">
        <v>2985</v>
      </c>
      <c r="AK31" s="77" t="s">
        <v>20</v>
      </c>
      <c r="AL31" s="77" t="s">
        <v>2985</v>
      </c>
      <c r="AM31" s="77" t="s">
        <v>2985</v>
      </c>
      <c r="AN31" s="77" t="s">
        <v>20</v>
      </c>
      <c r="AO31" s="77" t="s">
        <v>2985</v>
      </c>
      <c r="AP31" s="78" t="s">
        <v>2985</v>
      </c>
    </row>
    <row r="32" spans="1:42" ht="12.75" customHeight="1" x14ac:dyDescent="0.25">
      <c r="A32" s="72">
        <v>255</v>
      </c>
      <c r="B32" s="72">
        <v>275</v>
      </c>
      <c r="C32" s="73" t="s">
        <v>396</v>
      </c>
      <c r="D32" s="73">
        <f>VLOOKUP(C32,'[1]City Populations'!A29:B975,2,FALSE)</f>
        <v>1452</v>
      </c>
      <c r="E32" s="72" t="s">
        <v>397</v>
      </c>
      <c r="F32" s="72" t="s">
        <v>398</v>
      </c>
      <c r="G32" s="73" t="s">
        <v>17</v>
      </c>
      <c r="H32" s="74">
        <v>15.89</v>
      </c>
      <c r="I32" s="74">
        <v>30.09</v>
      </c>
      <c r="J32" s="74">
        <v>58.49</v>
      </c>
      <c r="K32" s="74" t="s">
        <v>3127</v>
      </c>
      <c r="L32" s="74" t="s">
        <v>3128</v>
      </c>
      <c r="M32" s="74">
        <v>285.69</v>
      </c>
      <c r="N32" s="74" t="s">
        <v>3129</v>
      </c>
      <c r="O32" s="74" t="s">
        <v>3130</v>
      </c>
      <c r="P32" s="74" t="s">
        <v>75</v>
      </c>
      <c r="Q32" s="75">
        <v>22.69</v>
      </c>
      <c r="R32" s="75">
        <v>100</v>
      </c>
      <c r="S32" s="75" t="s">
        <v>3127</v>
      </c>
      <c r="T32" s="75">
        <v>22.69</v>
      </c>
      <c r="U32" s="75">
        <v>100</v>
      </c>
      <c r="V32" s="75" t="s">
        <v>3127</v>
      </c>
      <c r="W32" s="75" t="s">
        <v>3127</v>
      </c>
      <c r="X32" s="75">
        <v>620</v>
      </c>
      <c r="Y32" s="75" t="s">
        <v>2985</v>
      </c>
      <c r="Z32" s="75" t="s">
        <v>2987</v>
      </c>
      <c r="AA32" s="75" t="s">
        <v>2985</v>
      </c>
      <c r="AB32" s="75" t="s">
        <v>2985</v>
      </c>
      <c r="AC32" s="75" t="s">
        <v>2985</v>
      </c>
      <c r="AD32" s="75" t="s">
        <v>2985</v>
      </c>
      <c r="AE32" s="75" t="s">
        <v>2985</v>
      </c>
      <c r="AF32" s="75" t="s">
        <v>2985</v>
      </c>
      <c r="AG32" s="76" t="s">
        <v>20</v>
      </c>
      <c r="AH32" s="76" t="s">
        <v>2985</v>
      </c>
      <c r="AI32" s="76" t="s">
        <v>2985</v>
      </c>
      <c r="AJ32" s="77" t="s">
        <v>2985</v>
      </c>
      <c r="AK32" s="77" t="s">
        <v>20</v>
      </c>
      <c r="AL32" s="77" t="s">
        <v>2985</v>
      </c>
      <c r="AM32" s="77" t="s">
        <v>17</v>
      </c>
      <c r="AN32" s="77" t="s">
        <v>2985</v>
      </c>
      <c r="AO32" s="77">
        <v>2.87</v>
      </c>
      <c r="AP32" s="78" t="s">
        <v>3131</v>
      </c>
    </row>
    <row r="33" spans="1:42" ht="12.75" customHeight="1" x14ac:dyDescent="0.25">
      <c r="A33" s="72">
        <v>167</v>
      </c>
      <c r="B33" s="72">
        <v>180</v>
      </c>
      <c r="C33" s="73" t="s">
        <v>1426</v>
      </c>
      <c r="D33" s="73">
        <f>VLOOKUP(C33,'[1]City Populations'!A30:B976,2,FALSE)</f>
        <v>302</v>
      </c>
      <c r="E33" s="72" t="s">
        <v>1427</v>
      </c>
      <c r="F33" s="72" t="s">
        <v>1428</v>
      </c>
      <c r="G33" s="73" t="s">
        <v>17</v>
      </c>
      <c r="H33" s="74">
        <v>15</v>
      </c>
      <c r="I33" s="74">
        <v>23</v>
      </c>
      <c r="J33" s="74">
        <v>33</v>
      </c>
      <c r="K33" s="74" t="s">
        <v>3132</v>
      </c>
      <c r="L33" s="74" t="s">
        <v>1432</v>
      </c>
      <c r="M33" s="74">
        <v>115</v>
      </c>
      <c r="N33" s="74">
        <v>413</v>
      </c>
      <c r="O33" s="74" t="s">
        <v>3133</v>
      </c>
      <c r="P33" s="74" t="s">
        <v>2985</v>
      </c>
      <c r="Q33" s="75">
        <v>12</v>
      </c>
      <c r="R33" s="75">
        <v>80</v>
      </c>
      <c r="S33" s="75" t="s">
        <v>2985</v>
      </c>
      <c r="T33" s="75">
        <v>12</v>
      </c>
      <c r="U33" s="75">
        <v>80</v>
      </c>
      <c r="V33" s="75" t="s">
        <v>2985</v>
      </c>
      <c r="W33" s="75" t="s">
        <v>3134</v>
      </c>
      <c r="X33" s="75">
        <v>137</v>
      </c>
      <c r="Y33" s="75">
        <v>49.75</v>
      </c>
      <c r="Z33" s="75" t="s">
        <v>2987</v>
      </c>
      <c r="AA33" s="75" t="s">
        <v>2985</v>
      </c>
      <c r="AB33" s="75" t="s">
        <v>2985</v>
      </c>
      <c r="AC33" s="75" t="s">
        <v>2985</v>
      </c>
      <c r="AD33" s="75" t="s">
        <v>2985</v>
      </c>
      <c r="AE33" s="75" t="s">
        <v>2985</v>
      </c>
      <c r="AF33" s="75" t="s">
        <v>2985</v>
      </c>
      <c r="AG33" s="76" t="s">
        <v>20</v>
      </c>
      <c r="AH33" s="76" t="s">
        <v>2985</v>
      </c>
      <c r="AI33" s="76" t="s">
        <v>2985</v>
      </c>
      <c r="AJ33" s="77" t="s">
        <v>17</v>
      </c>
      <c r="AK33" s="77" t="s">
        <v>2985</v>
      </c>
      <c r="AL33" s="77">
        <v>11</v>
      </c>
      <c r="AM33" s="77" t="s">
        <v>17</v>
      </c>
      <c r="AN33" s="77" t="s">
        <v>2985</v>
      </c>
      <c r="AO33" s="77">
        <v>3</v>
      </c>
      <c r="AP33" s="78" t="s">
        <v>2985</v>
      </c>
    </row>
    <row r="34" spans="1:42" ht="12.75" customHeight="1" x14ac:dyDescent="0.25">
      <c r="A34" s="72">
        <v>6</v>
      </c>
      <c r="B34" s="72">
        <v>7</v>
      </c>
      <c r="C34" s="73" t="s">
        <v>132</v>
      </c>
      <c r="D34" s="73">
        <f>VLOOKUP(C34,'[1]City Populations'!A31:B977,2,FALSE)</f>
        <v>433</v>
      </c>
      <c r="E34" s="72" t="s">
        <v>3135</v>
      </c>
      <c r="F34" s="72" t="s">
        <v>134</v>
      </c>
      <c r="G34" s="73" t="s">
        <v>17</v>
      </c>
      <c r="H34" s="74">
        <v>38.520000000000003</v>
      </c>
      <c r="I34" s="74">
        <v>59.04</v>
      </c>
      <c r="J34" s="74">
        <v>93.24</v>
      </c>
      <c r="K34" s="74" t="s">
        <v>3136</v>
      </c>
      <c r="L34" s="74" t="s">
        <v>3137</v>
      </c>
      <c r="M34" s="74">
        <v>59.04</v>
      </c>
      <c r="N34" s="74">
        <v>93.24</v>
      </c>
      <c r="O34" s="74" t="s">
        <v>2985</v>
      </c>
      <c r="P34" s="74" t="s">
        <v>2985</v>
      </c>
      <c r="Q34" s="75">
        <v>13.66</v>
      </c>
      <c r="R34" s="75" t="s">
        <v>2985</v>
      </c>
      <c r="S34" s="75">
        <v>6.83</v>
      </c>
      <c r="T34" s="75">
        <v>14.62</v>
      </c>
      <c r="U34" s="75" t="s">
        <v>2985</v>
      </c>
      <c r="V34" s="75">
        <v>7.31</v>
      </c>
      <c r="W34" s="75" t="s">
        <v>3136</v>
      </c>
      <c r="X34" s="75">
        <v>168</v>
      </c>
      <c r="Y34" s="75">
        <v>13.66</v>
      </c>
      <c r="Z34" s="75" t="s">
        <v>2987</v>
      </c>
      <c r="AA34" s="75" t="s">
        <v>2985</v>
      </c>
      <c r="AB34" s="75" t="s">
        <v>2985</v>
      </c>
      <c r="AC34" s="75" t="s">
        <v>2985</v>
      </c>
      <c r="AD34" s="75" t="s">
        <v>2985</v>
      </c>
      <c r="AE34" s="75" t="s">
        <v>2985</v>
      </c>
      <c r="AF34" s="75" t="s">
        <v>2985</v>
      </c>
      <c r="AG34" s="76" t="s">
        <v>20</v>
      </c>
      <c r="AH34" s="76" t="s">
        <v>2985</v>
      </c>
      <c r="AI34" s="76" t="s">
        <v>2985</v>
      </c>
      <c r="AJ34" s="77" t="s">
        <v>17</v>
      </c>
      <c r="AK34" s="77" t="s">
        <v>2985</v>
      </c>
      <c r="AL34" s="77">
        <v>18.36</v>
      </c>
      <c r="AM34" s="77" t="s">
        <v>2985</v>
      </c>
      <c r="AN34" s="77" t="s">
        <v>20</v>
      </c>
      <c r="AO34" s="77" t="s">
        <v>2985</v>
      </c>
      <c r="AP34" s="78" t="s">
        <v>2985</v>
      </c>
    </row>
    <row r="35" spans="1:42" ht="12.75" customHeight="1" x14ac:dyDescent="0.25">
      <c r="A35" s="72">
        <v>124</v>
      </c>
      <c r="B35" s="72">
        <v>132</v>
      </c>
      <c r="C35" s="73" t="s">
        <v>2383</v>
      </c>
      <c r="D35" s="73">
        <f>VLOOKUP(C35,'[1]City Populations'!A32:B978,2,FALSE)</f>
        <v>12661</v>
      </c>
      <c r="E35" s="72" t="s">
        <v>3138</v>
      </c>
      <c r="F35" s="72">
        <v>5154324211</v>
      </c>
      <c r="G35" s="73" t="s">
        <v>17</v>
      </c>
      <c r="H35" s="74">
        <v>10</v>
      </c>
      <c r="I35" s="74">
        <v>22</v>
      </c>
      <c r="J35" s="74">
        <v>52</v>
      </c>
      <c r="K35" s="74">
        <v>74</v>
      </c>
      <c r="L35" s="74" t="s">
        <v>3139</v>
      </c>
      <c r="M35" s="74" t="s">
        <v>3140</v>
      </c>
      <c r="N35" s="74" t="s">
        <v>3141</v>
      </c>
      <c r="O35" s="74" t="s">
        <v>3142</v>
      </c>
      <c r="P35" s="74" t="s">
        <v>3143</v>
      </c>
      <c r="Q35" s="75">
        <v>3</v>
      </c>
      <c r="R35" s="75">
        <v>100</v>
      </c>
      <c r="S35" s="75">
        <v>11</v>
      </c>
      <c r="T35" s="75">
        <v>3</v>
      </c>
      <c r="U35" s="75">
        <v>100</v>
      </c>
      <c r="V35" s="75">
        <v>11</v>
      </c>
      <c r="W35" s="75" t="s">
        <v>3144</v>
      </c>
      <c r="X35" s="75">
        <v>5066</v>
      </c>
      <c r="Y35" s="75">
        <v>37</v>
      </c>
      <c r="Z35" s="75" t="s">
        <v>2987</v>
      </c>
      <c r="AA35" s="75" t="s">
        <v>2985</v>
      </c>
      <c r="AB35" s="75" t="s">
        <v>2985</v>
      </c>
      <c r="AC35" s="75" t="s">
        <v>2985</v>
      </c>
      <c r="AD35" s="75" t="s">
        <v>2985</v>
      </c>
      <c r="AE35" s="75" t="s">
        <v>2985</v>
      </c>
      <c r="AF35" s="75" t="s">
        <v>2985</v>
      </c>
      <c r="AG35" s="76" t="s">
        <v>17</v>
      </c>
      <c r="AH35" s="76">
        <v>2</v>
      </c>
      <c r="AI35" s="76" t="s">
        <v>3145</v>
      </c>
      <c r="AJ35" s="77" t="s">
        <v>2985</v>
      </c>
      <c r="AK35" s="77" t="s">
        <v>20</v>
      </c>
      <c r="AL35" s="77" t="s">
        <v>2985</v>
      </c>
      <c r="AM35" s="77" t="s">
        <v>2985</v>
      </c>
      <c r="AN35" s="77" t="s">
        <v>20</v>
      </c>
      <c r="AO35" s="77" t="s">
        <v>2985</v>
      </c>
      <c r="AP35" s="78" t="s">
        <v>3146</v>
      </c>
    </row>
    <row r="36" spans="1:42" s="80" customFormat="1" ht="12.75" customHeight="1" x14ac:dyDescent="0.25">
      <c r="A36" s="72">
        <v>268</v>
      </c>
      <c r="B36" s="72">
        <v>288</v>
      </c>
      <c r="C36" s="73" t="s">
        <v>1313</v>
      </c>
      <c r="D36" s="73">
        <f>VLOOKUP(C36,'[1]City Populations'!A33:B979,2,FALSE)</f>
        <v>483</v>
      </c>
      <c r="E36" s="72" t="s">
        <v>1314</v>
      </c>
      <c r="F36" s="72" t="s">
        <v>1315</v>
      </c>
      <c r="G36" s="73" t="s">
        <v>17</v>
      </c>
      <c r="H36" s="74">
        <v>26.65</v>
      </c>
      <c r="I36" s="74">
        <v>57.35</v>
      </c>
      <c r="J36" s="74">
        <v>88.05</v>
      </c>
      <c r="K36" s="74" t="s">
        <v>206</v>
      </c>
      <c r="L36" s="74" t="s">
        <v>2985</v>
      </c>
      <c r="M36" s="74" t="s">
        <v>2985</v>
      </c>
      <c r="N36" s="74" t="s">
        <v>2985</v>
      </c>
      <c r="O36" s="74" t="s">
        <v>2985</v>
      </c>
      <c r="P36" s="74" t="s">
        <v>2985</v>
      </c>
      <c r="Q36" s="75">
        <v>22.74</v>
      </c>
      <c r="R36" s="75">
        <v>100</v>
      </c>
      <c r="S36" s="75">
        <v>2.94</v>
      </c>
      <c r="T36" s="75">
        <v>22.74</v>
      </c>
      <c r="U36" s="75">
        <v>100</v>
      </c>
      <c r="V36" s="75">
        <v>2.94</v>
      </c>
      <c r="W36" s="75" t="s">
        <v>2985</v>
      </c>
      <c r="X36" s="75">
        <v>264</v>
      </c>
      <c r="Y36" s="75" t="s">
        <v>2985</v>
      </c>
      <c r="Z36" s="75" t="s">
        <v>2985</v>
      </c>
      <c r="AA36" s="75" t="s">
        <v>2987</v>
      </c>
      <c r="AB36" s="75" t="s">
        <v>2985</v>
      </c>
      <c r="AC36" s="75">
        <v>210000</v>
      </c>
      <c r="AD36" s="75" t="s">
        <v>2985</v>
      </c>
      <c r="AE36" s="75" t="s">
        <v>2985</v>
      </c>
      <c r="AF36" s="75" t="s">
        <v>2985</v>
      </c>
      <c r="AG36" s="76" t="s">
        <v>20</v>
      </c>
      <c r="AH36" s="76" t="s">
        <v>2985</v>
      </c>
      <c r="AI36" s="76" t="s">
        <v>2985</v>
      </c>
      <c r="AJ36" s="77" t="s">
        <v>2985</v>
      </c>
      <c r="AK36" s="77" t="s">
        <v>20</v>
      </c>
      <c r="AL36" s="77" t="s">
        <v>2985</v>
      </c>
      <c r="AM36" s="77" t="s">
        <v>2985</v>
      </c>
      <c r="AN36" s="77" t="s">
        <v>20</v>
      </c>
      <c r="AO36" s="77" t="s">
        <v>2985</v>
      </c>
      <c r="AP36" s="78" t="s">
        <v>2985</v>
      </c>
    </row>
    <row r="37" spans="1:42" ht="12.75" customHeight="1" x14ac:dyDescent="0.25">
      <c r="A37" s="72">
        <v>228</v>
      </c>
      <c r="B37" s="72">
        <v>247</v>
      </c>
      <c r="C37" s="73" t="s">
        <v>355</v>
      </c>
      <c r="D37" s="73">
        <f>VLOOKUP(C37,'[1]City Populations'!A34:B980,2,FALSE)</f>
        <v>160</v>
      </c>
      <c r="E37" s="72" t="s">
        <v>356</v>
      </c>
      <c r="F37" s="72" t="s">
        <v>357</v>
      </c>
      <c r="G37" s="73" t="s">
        <v>17</v>
      </c>
      <c r="H37" s="74" t="s">
        <v>2985</v>
      </c>
      <c r="I37" s="74">
        <v>15</v>
      </c>
      <c r="J37" s="74">
        <v>30</v>
      </c>
      <c r="K37" s="74" t="s">
        <v>2985</v>
      </c>
      <c r="L37" s="74" t="s">
        <v>2985</v>
      </c>
      <c r="M37" s="74" t="s">
        <v>2985</v>
      </c>
      <c r="N37" s="74" t="s">
        <v>2985</v>
      </c>
      <c r="O37" s="74" t="s">
        <v>2985</v>
      </c>
      <c r="P37" s="74" t="s">
        <v>2985</v>
      </c>
      <c r="Q37" s="75" t="s">
        <v>2985</v>
      </c>
      <c r="R37" s="75" t="s">
        <v>2985</v>
      </c>
      <c r="S37" s="75" t="s">
        <v>2985</v>
      </c>
      <c r="T37" s="75" t="s">
        <v>2985</v>
      </c>
      <c r="U37" s="75" t="s">
        <v>2985</v>
      </c>
      <c r="V37" s="75" t="s">
        <v>2985</v>
      </c>
      <c r="W37" s="75" t="s">
        <v>3147</v>
      </c>
      <c r="X37" s="75">
        <v>0</v>
      </c>
      <c r="Y37" s="75" t="s">
        <v>2985</v>
      </c>
      <c r="Z37" s="75" t="s">
        <v>2985</v>
      </c>
      <c r="AA37" s="75" t="s">
        <v>2985</v>
      </c>
      <c r="AB37" s="75" t="s">
        <v>2985</v>
      </c>
      <c r="AC37" s="75" t="s">
        <v>2985</v>
      </c>
      <c r="AD37" s="75" t="s">
        <v>2985</v>
      </c>
      <c r="AE37" s="75" t="s">
        <v>2985</v>
      </c>
      <c r="AF37" s="75" t="s">
        <v>2985</v>
      </c>
      <c r="AG37" s="76" t="s">
        <v>20</v>
      </c>
      <c r="AH37" s="76" t="s">
        <v>2985</v>
      </c>
      <c r="AI37" s="76" t="s">
        <v>2985</v>
      </c>
      <c r="AJ37" s="77" t="s">
        <v>2985</v>
      </c>
      <c r="AK37" s="77" t="s">
        <v>20</v>
      </c>
      <c r="AL37" s="77" t="s">
        <v>2985</v>
      </c>
      <c r="AM37" s="77" t="s">
        <v>2985</v>
      </c>
      <c r="AN37" s="77" t="s">
        <v>20</v>
      </c>
      <c r="AO37" s="77" t="s">
        <v>2985</v>
      </c>
      <c r="AP37" s="78" t="s">
        <v>2985</v>
      </c>
    </row>
    <row r="38" spans="1:42" ht="12.75" customHeight="1" x14ac:dyDescent="0.25">
      <c r="A38" s="72">
        <v>49</v>
      </c>
      <c r="B38" s="72">
        <v>41</v>
      </c>
      <c r="C38" s="73" t="s">
        <v>1665</v>
      </c>
      <c r="D38" s="73">
        <f>VLOOKUP(C38,'[1]City Populations'!A35:B981,2,FALSE)</f>
        <v>2069</v>
      </c>
      <c r="E38" s="72" t="s">
        <v>3148</v>
      </c>
      <c r="F38" s="72" t="s">
        <v>3149</v>
      </c>
      <c r="G38" s="73" t="s">
        <v>17</v>
      </c>
      <c r="H38" s="74">
        <v>8.3800000000000008</v>
      </c>
      <c r="I38" s="74">
        <v>28.07</v>
      </c>
      <c r="J38" s="74">
        <v>33.51</v>
      </c>
      <c r="K38" s="74">
        <v>2500</v>
      </c>
      <c r="L38" s="74" t="s">
        <v>3150</v>
      </c>
      <c r="M38" s="74">
        <v>247.11</v>
      </c>
      <c r="N38" s="74">
        <v>677.61</v>
      </c>
      <c r="O38" s="74" t="s">
        <v>3151</v>
      </c>
      <c r="P38" s="74" t="s">
        <v>2985</v>
      </c>
      <c r="Q38" s="75" t="s">
        <v>2985</v>
      </c>
      <c r="R38" s="75">
        <v>150</v>
      </c>
      <c r="S38" s="75" t="s">
        <v>2985</v>
      </c>
      <c r="T38" s="75" t="s">
        <v>2985</v>
      </c>
      <c r="U38" s="75">
        <v>150</v>
      </c>
      <c r="V38" s="75" t="s">
        <v>2985</v>
      </c>
      <c r="W38" s="75" t="s">
        <v>2985</v>
      </c>
      <c r="X38" s="75">
        <v>989</v>
      </c>
      <c r="Y38" s="75">
        <v>18.77</v>
      </c>
      <c r="Z38" s="75" t="s">
        <v>2987</v>
      </c>
      <c r="AA38" s="75" t="s">
        <v>2985</v>
      </c>
      <c r="AB38" s="75" t="s">
        <v>2985</v>
      </c>
      <c r="AC38" s="75" t="s">
        <v>2985</v>
      </c>
      <c r="AD38" s="75" t="s">
        <v>2985</v>
      </c>
      <c r="AE38" s="75" t="s">
        <v>2985</v>
      </c>
      <c r="AF38" s="75" t="s">
        <v>2985</v>
      </c>
      <c r="AG38" s="76" t="s">
        <v>20</v>
      </c>
      <c r="AH38" s="76" t="s">
        <v>2985</v>
      </c>
      <c r="AI38" s="76" t="s">
        <v>2985</v>
      </c>
      <c r="AJ38" s="77" t="s">
        <v>2985</v>
      </c>
      <c r="AK38" s="77" t="s">
        <v>20</v>
      </c>
      <c r="AL38" s="77" t="s">
        <v>2985</v>
      </c>
      <c r="AM38" s="77" t="s">
        <v>17</v>
      </c>
      <c r="AN38" s="77" t="s">
        <v>2985</v>
      </c>
      <c r="AO38" s="77">
        <v>3.68</v>
      </c>
      <c r="AP38" s="78" t="s">
        <v>2985</v>
      </c>
    </row>
    <row r="39" spans="1:42" ht="12.75" customHeight="1" x14ac:dyDescent="0.25">
      <c r="A39" s="72">
        <v>225</v>
      </c>
      <c r="B39" s="72">
        <v>242</v>
      </c>
      <c r="C39" s="73" t="s">
        <v>2390</v>
      </c>
      <c r="D39" s="73">
        <f>VLOOKUP(C39,'[1]City Populations'!A36:B982,2,FALSE)</f>
        <v>322</v>
      </c>
      <c r="E39" s="72" t="s">
        <v>3152</v>
      </c>
      <c r="F39" s="72" t="s">
        <v>3153</v>
      </c>
      <c r="G39" s="73" t="s">
        <v>2985</v>
      </c>
      <c r="H39" s="74">
        <v>40</v>
      </c>
      <c r="I39" s="74">
        <v>41.4</v>
      </c>
      <c r="J39" s="74">
        <v>48</v>
      </c>
      <c r="K39" s="74">
        <v>4000</v>
      </c>
      <c r="L39" s="74" t="s">
        <v>3154</v>
      </c>
      <c r="M39" s="74">
        <v>80.400000000000006</v>
      </c>
      <c r="N39" s="74">
        <v>200.4</v>
      </c>
      <c r="O39" s="74" t="s">
        <v>3155</v>
      </c>
      <c r="P39" s="74" t="s">
        <v>3156</v>
      </c>
      <c r="Q39" s="75">
        <v>13</v>
      </c>
      <c r="R39" s="75" t="s">
        <v>2985</v>
      </c>
      <c r="S39" s="75" t="s">
        <v>2985</v>
      </c>
      <c r="T39" s="75">
        <v>26</v>
      </c>
      <c r="U39" s="75" t="s">
        <v>2985</v>
      </c>
      <c r="V39" s="75" t="s">
        <v>2985</v>
      </c>
      <c r="W39" s="75" t="s">
        <v>2985</v>
      </c>
      <c r="X39" s="75">
        <v>122</v>
      </c>
      <c r="Y39" s="75">
        <v>13</v>
      </c>
      <c r="Z39" s="75" t="s">
        <v>2987</v>
      </c>
      <c r="AA39" s="75" t="s">
        <v>2985</v>
      </c>
      <c r="AB39" s="75" t="s">
        <v>2985</v>
      </c>
      <c r="AC39" s="75" t="s">
        <v>2985</v>
      </c>
      <c r="AD39" s="75" t="s">
        <v>2985</v>
      </c>
      <c r="AE39" s="75" t="s">
        <v>2985</v>
      </c>
      <c r="AF39" s="75" t="s">
        <v>2985</v>
      </c>
      <c r="AG39" s="76" t="s">
        <v>20</v>
      </c>
      <c r="AH39" s="76" t="s">
        <v>2985</v>
      </c>
      <c r="AI39" s="76" t="s">
        <v>2985</v>
      </c>
      <c r="AJ39" s="77" t="s">
        <v>17</v>
      </c>
      <c r="AK39" s="77" t="s">
        <v>2985</v>
      </c>
      <c r="AL39" s="77">
        <v>16</v>
      </c>
      <c r="AM39" s="77" t="s">
        <v>2985</v>
      </c>
      <c r="AN39" s="77" t="s">
        <v>20</v>
      </c>
      <c r="AO39" s="77" t="s">
        <v>2985</v>
      </c>
      <c r="AP39" s="78" t="s">
        <v>2985</v>
      </c>
    </row>
    <row r="40" spans="1:42" ht="12.75" customHeight="1" x14ac:dyDescent="0.25">
      <c r="A40" s="72">
        <v>280</v>
      </c>
      <c r="B40" s="72">
        <v>300</v>
      </c>
      <c r="C40" s="73" t="s">
        <v>2396</v>
      </c>
      <c r="D40" s="73">
        <f>VLOOKUP(C40,'[1]City Populations'!A37:B983,2,FALSE)</f>
        <v>25663</v>
      </c>
      <c r="E40" s="72" t="s">
        <v>3157</v>
      </c>
      <c r="F40" s="72" t="s">
        <v>3158</v>
      </c>
      <c r="G40" s="73" t="s">
        <v>17</v>
      </c>
      <c r="H40" s="74" t="s">
        <v>2985</v>
      </c>
      <c r="I40" s="74" t="s">
        <v>2985</v>
      </c>
      <c r="J40" s="74" t="s">
        <v>2985</v>
      </c>
      <c r="K40" s="74" t="s">
        <v>2985</v>
      </c>
      <c r="L40" s="74" t="s">
        <v>2985</v>
      </c>
      <c r="M40" s="74" t="s">
        <v>2985</v>
      </c>
      <c r="N40" s="74" t="s">
        <v>2985</v>
      </c>
      <c r="O40" s="74" t="s">
        <v>3159</v>
      </c>
      <c r="P40" s="74" t="s">
        <v>2985</v>
      </c>
      <c r="Q40" s="75" t="s">
        <v>2985</v>
      </c>
      <c r="R40" s="75" t="s">
        <v>2985</v>
      </c>
      <c r="S40" s="75" t="s">
        <v>2985</v>
      </c>
      <c r="T40" s="75" t="s">
        <v>2985</v>
      </c>
      <c r="U40" s="75" t="s">
        <v>2985</v>
      </c>
      <c r="V40" s="75" t="s">
        <v>2985</v>
      </c>
      <c r="W40" s="75" t="s">
        <v>3160</v>
      </c>
      <c r="X40" s="75">
        <v>3288</v>
      </c>
      <c r="Y40" s="75" t="s">
        <v>2985</v>
      </c>
      <c r="Z40" s="75" t="s">
        <v>2987</v>
      </c>
      <c r="AA40" s="75" t="s">
        <v>2987</v>
      </c>
      <c r="AB40" s="75" t="s">
        <v>2985</v>
      </c>
      <c r="AC40" s="75">
        <v>18000000</v>
      </c>
      <c r="AD40" s="75" t="s">
        <v>2985</v>
      </c>
      <c r="AE40" s="75" t="s">
        <v>2985</v>
      </c>
      <c r="AF40" s="75" t="s">
        <v>2985</v>
      </c>
      <c r="AG40" s="76" t="s">
        <v>17</v>
      </c>
      <c r="AH40" s="76" t="s">
        <v>2985</v>
      </c>
      <c r="AI40" s="76" t="s">
        <v>3161</v>
      </c>
      <c r="AJ40" s="77" t="s">
        <v>17</v>
      </c>
      <c r="AK40" s="77" t="s">
        <v>2985</v>
      </c>
      <c r="AL40" s="77">
        <v>10.050000000000001</v>
      </c>
      <c r="AM40" s="77" t="s">
        <v>17</v>
      </c>
      <c r="AN40" s="77" t="s">
        <v>2985</v>
      </c>
      <c r="AO40" s="77">
        <v>3.45</v>
      </c>
      <c r="AP40" s="78" t="s">
        <v>2985</v>
      </c>
    </row>
    <row r="41" spans="1:42" ht="12.75" customHeight="1" x14ac:dyDescent="0.25">
      <c r="A41" s="72">
        <v>352</v>
      </c>
      <c r="B41" s="72">
        <v>372</v>
      </c>
      <c r="C41" s="73" t="s">
        <v>2397</v>
      </c>
      <c r="D41" s="73">
        <f>VLOOKUP(C41,'[1]City Populations'!A38:B984,2,FALSE)</f>
        <v>533</v>
      </c>
      <c r="E41" s="72" t="s">
        <v>3162</v>
      </c>
      <c r="F41" s="72" t="s">
        <v>3163</v>
      </c>
      <c r="G41" s="73" t="s">
        <v>17</v>
      </c>
      <c r="H41" s="74">
        <v>10</v>
      </c>
      <c r="I41" s="74">
        <v>18.75</v>
      </c>
      <c r="J41" s="74">
        <v>37.5</v>
      </c>
      <c r="K41" s="74">
        <v>0</v>
      </c>
      <c r="L41" s="74" t="s">
        <v>3164</v>
      </c>
      <c r="M41" s="74">
        <v>197.5</v>
      </c>
      <c r="N41" s="74">
        <v>760</v>
      </c>
      <c r="O41" s="74" t="s">
        <v>3165</v>
      </c>
      <c r="P41" s="74" t="s">
        <v>95</v>
      </c>
      <c r="Q41" s="75">
        <v>15</v>
      </c>
      <c r="R41" s="75">
        <v>100</v>
      </c>
      <c r="S41" s="75">
        <v>3.5</v>
      </c>
      <c r="T41" s="75">
        <v>15</v>
      </c>
      <c r="U41" s="75">
        <v>100</v>
      </c>
      <c r="V41" s="75">
        <v>3.5</v>
      </c>
      <c r="W41" s="75">
        <v>0</v>
      </c>
      <c r="X41" s="75">
        <v>231</v>
      </c>
      <c r="Y41" s="75">
        <v>29</v>
      </c>
      <c r="Z41" s="75" t="s">
        <v>2987</v>
      </c>
      <c r="AA41" s="75" t="s">
        <v>2987</v>
      </c>
      <c r="AB41" s="75" t="s">
        <v>2985</v>
      </c>
      <c r="AC41" s="75">
        <v>237000</v>
      </c>
      <c r="AD41" s="75" t="s">
        <v>2985</v>
      </c>
      <c r="AE41" s="75" t="s">
        <v>2985</v>
      </c>
      <c r="AF41" s="75" t="s">
        <v>2985</v>
      </c>
      <c r="AG41" s="76" t="s">
        <v>20</v>
      </c>
      <c r="AH41" s="76" t="s">
        <v>2985</v>
      </c>
      <c r="AI41" s="76" t="s">
        <v>2985</v>
      </c>
      <c r="AJ41" s="77" t="s">
        <v>17</v>
      </c>
      <c r="AK41" s="77" t="s">
        <v>2985</v>
      </c>
      <c r="AL41" s="77">
        <v>4.5</v>
      </c>
      <c r="AM41" s="77" t="s">
        <v>17</v>
      </c>
      <c r="AN41" s="77" t="s">
        <v>2985</v>
      </c>
      <c r="AO41" s="77">
        <v>1.5</v>
      </c>
      <c r="AP41" s="78" t="s">
        <v>2985</v>
      </c>
    </row>
    <row r="42" spans="1:42" ht="12.75" customHeight="1" x14ac:dyDescent="0.25">
      <c r="A42" s="72">
        <v>126</v>
      </c>
      <c r="B42" s="72">
        <v>135</v>
      </c>
      <c r="C42" s="73" t="s">
        <v>3166</v>
      </c>
      <c r="D42" s="73">
        <v>425</v>
      </c>
      <c r="E42" s="72" t="s">
        <v>3167</v>
      </c>
      <c r="F42" s="72" t="s">
        <v>3168</v>
      </c>
      <c r="G42" s="73" t="s">
        <v>17</v>
      </c>
      <c r="H42" s="74">
        <v>23.35</v>
      </c>
      <c r="I42" s="74">
        <v>23.35</v>
      </c>
      <c r="J42" s="74">
        <v>25.35</v>
      </c>
      <c r="K42" s="74">
        <v>9000</v>
      </c>
      <c r="L42" s="74" t="s">
        <v>3169</v>
      </c>
      <c r="M42" s="74" t="s">
        <v>2985</v>
      </c>
      <c r="N42" s="74" t="s">
        <v>2985</v>
      </c>
      <c r="O42" s="74" t="s">
        <v>75</v>
      </c>
      <c r="P42" s="74" t="s">
        <v>75</v>
      </c>
      <c r="Q42" s="75">
        <v>37.369999999999997</v>
      </c>
      <c r="R42" s="75" t="s">
        <v>2985</v>
      </c>
      <c r="S42" s="75" t="s">
        <v>2985</v>
      </c>
      <c r="T42" s="75" t="s">
        <v>2985</v>
      </c>
      <c r="U42" s="75" t="s">
        <v>2985</v>
      </c>
      <c r="V42" s="75" t="s">
        <v>2985</v>
      </c>
      <c r="W42" s="75" t="s">
        <v>75</v>
      </c>
      <c r="X42" s="75">
        <v>165</v>
      </c>
      <c r="Y42" s="75">
        <v>37.369999999999997</v>
      </c>
      <c r="Z42" s="75" t="s">
        <v>2985</v>
      </c>
      <c r="AA42" s="75" t="s">
        <v>2987</v>
      </c>
      <c r="AB42" s="75" t="s">
        <v>2985</v>
      </c>
      <c r="AC42" s="75">
        <v>1360000</v>
      </c>
      <c r="AD42" s="75" t="s">
        <v>2985</v>
      </c>
      <c r="AE42" s="75" t="s">
        <v>2985</v>
      </c>
      <c r="AF42" s="75" t="s">
        <v>2985</v>
      </c>
      <c r="AG42" s="76" t="s">
        <v>20</v>
      </c>
      <c r="AH42" s="76" t="s">
        <v>2985</v>
      </c>
      <c r="AI42" s="76" t="s">
        <v>2985</v>
      </c>
      <c r="AJ42" s="77" t="s">
        <v>2985</v>
      </c>
      <c r="AK42" s="77" t="s">
        <v>20</v>
      </c>
      <c r="AL42" s="77" t="s">
        <v>2985</v>
      </c>
      <c r="AM42" s="77" t="s">
        <v>2985</v>
      </c>
      <c r="AN42" s="77" t="s">
        <v>20</v>
      </c>
      <c r="AO42" s="77" t="s">
        <v>2985</v>
      </c>
      <c r="AP42" s="78" t="s">
        <v>2985</v>
      </c>
    </row>
    <row r="43" spans="1:42" ht="12.75" customHeight="1" x14ac:dyDescent="0.25">
      <c r="A43" s="72">
        <v>79</v>
      </c>
      <c r="B43" s="72">
        <v>82</v>
      </c>
      <c r="C43" s="73" t="s">
        <v>1575</v>
      </c>
      <c r="D43" s="73">
        <f>VLOOKUP(C43,'[1]City Populations'!A40:B986,2,FALSE)</f>
        <v>978</v>
      </c>
      <c r="E43" s="72" t="s">
        <v>1576</v>
      </c>
      <c r="F43" s="72" t="s">
        <v>3170</v>
      </c>
      <c r="G43" s="73" t="s">
        <v>17</v>
      </c>
      <c r="H43" s="74">
        <v>15</v>
      </c>
      <c r="I43" s="74">
        <v>27</v>
      </c>
      <c r="J43" s="74">
        <v>42</v>
      </c>
      <c r="K43" s="74">
        <v>1</v>
      </c>
      <c r="L43" s="74" t="s">
        <v>3171</v>
      </c>
      <c r="M43" s="74">
        <v>162</v>
      </c>
      <c r="N43" s="74">
        <v>527</v>
      </c>
      <c r="O43" s="74" t="s">
        <v>3172</v>
      </c>
      <c r="P43" s="74" t="s">
        <v>3173</v>
      </c>
      <c r="Q43" s="75">
        <v>25</v>
      </c>
      <c r="R43" s="75">
        <v>100</v>
      </c>
      <c r="S43" s="75">
        <v>6.5</v>
      </c>
      <c r="T43" s="75">
        <v>25</v>
      </c>
      <c r="U43" s="75">
        <v>100</v>
      </c>
      <c r="V43" s="75">
        <v>6.5</v>
      </c>
      <c r="W43" s="75" t="s">
        <v>3174</v>
      </c>
      <c r="X43" s="75">
        <v>525</v>
      </c>
      <c r="Y43" s="75">
        <v>38</v>
      </c>
      <c r="Z43" s="75" t="s">
        <v>2985</v>
      </c>
      <c r="AA43" s="75" t="s">
        <v>2987</v>
      </c>
      <c r="AB43" s="75" t="s">
        <v>2985</v>
      </c>
      <c r="AC43" s="75">
        <v>735000</v>
      </c>
      <c r="AD43" s="75" t="s">
        <v>2985</v>
      </c>
      <c r="AE43" s="75" t="s">
        <v>2985</v>
      </c>
      <c r="AF43" s="75" t="s">
        <v>2985</v>
      </c>
      <c r="AG43" s="76" t="s">
        <v>20</v>
      </c>
      <c r="AH43" s="76" t="s">
        <v>2985</v>
      </c>
      <c r="AI43" s="76" t="s">
        <v>2985</v>
      </c>
      <c r="AJ43" s="77" t="s">
        <v>2985</v>
      </c>
      <c r="AK43" s="77" t="s">
        <v>20</v>
      </c>
      <c r="AL43" s="77" t="s">
        <v>2985</v>
      </c>
      <c r="AM43" s="77" t="s">
        <v>2985</v>
      </c>
      <c r="AN43" s="77" t="s">
        <v>20</v>
      </c>
      <c r="AO43" s="77">
        <v>10.199999999999999</v>
      </c>
      <c r="AP43" s="78" t="s">
        <v>3175</v>
      </c>
    </row>
    <row r="44" spans="1:42" ht="12.75" customHeight="1" x14ac:dyDescent="0.25">
      <c r="A44" s="82">
        <v>141</v>
      </c>
      <c r="B44" s="82">
        <v>152</v>
      </c>
      <c r="C44" s="73" t="s">
        <v>3176</v>
      </c>
      <c r="D44" s="73">
        <v>170</v>
      </c>
      <c r="E44" s="82" t="s">
        <v>1272</v>
      </c>
      <c r="F44" s="82" t="s">
        <v>3177</v>
      </c>
      <c r="G44" s="73" t="s">
        <v>17</v>
      </c>
      <c r="H44" s="74">
        <v>14</v>
      </c>
      <c r="I44" s="74">
        <v>3</v>
      </c>
      <c r="J44" s="74">
        <v>3</v>
      </c>
      <c r="K44" s="74">
        <v>3000</v>
      </c>
      <c r="L44" s="74">
        <v>3</v>
      </c>
      <c r="M44" s="74" t="s">
        <v>2985</v>
      </c>
      <c r="N44" s="74" t="s">
        <v>2985</v>
      </c>
      <c r="O44" s="74" t="s">
        <v>2985</v>
      </c>
      <c r="P44" s="74" t="s">
        <v>3178</v>
      </c>
      <c r="Q44" s="75">
        <v>12</v>
      </c>
      <c r="R44" s="75" t="s">
        <v>2985</v>
      </c>
      <c r="S44" s="75" t="s">
        <v>2985</v>
      </c>
      <c r="T44" s="75">
        <v>12</v>
      </c>
      <c r="U44" s="75" t="s">
        <v>2985</v>
      </c>
      <c r="V44" s="75" t="s">
        <v>2985</v>
      </c>
      <c r="W44" s="75" t="s">
        <v>3179</v>
      </c>
      <c r="X44" s="75">
        <v>96</v>
      </c>
      <c r="Y44" s="75">
        <v>12</v>
      </c>
      <c r="Z44" s="75" t="s">
        <v>2987</v>
      </c>
      <c r="AA44" s="75" t="s">
        <v>2985</v>
      </c>
      <c r="AB44" s="75" t="s">
        <v>2985</v>
      </c>
      <c r="AC44" s="75" t="s">
        <v>2985</v>
      </c>
      <c r="AD44" s="75" t="s">
        <v>2985</v>
      </c>
      <c r="AE44" s="75" t="s">
        <v>2985</v>
      </c>
      <c r="AF44" s="75" t="s">
        <v>2985</v>
      </c>
      <c r="AG44" s="76" t="s">
        <v>20</v>
      </c>
      <c r="AH44" s="76" t="s">
        <v>2985</v>
      </c>
      <c r="AI44" s="76" t="s">
        <v>2985</v>
      </c>
      <c r="AJ44" s="77" t="s">
        <v>2985</v>
      </c>
      <c r="AK44" s="77" t="s">
        <v>20</v>
      </c>
      <c r="AL44" s="77" t="s">
        <v>2985</v>
      </c>
      <c r="AM44" s="77" t="s">
        <v>17</v>
      </c>
      <c r="AN44" s="77" t="s">
        <v>2985</v>
      </c>
      <c r="AO44" s="77">
        <v>12</v>
      </c>
      <c r="AP44" s="78" t="s">
        <v>3180</v>
      </c>
    </row>
    <row r="45" spans="1:42" ht="12.75" customHeight="1" x14ac:dyDescent="0.25">
      <c r="A45" s="82">
        <v>288</v>
      </c>
      <c r="B45" s="82">
        <v>306</v>
      </c>
      <c r="C45" s="73" t="s">
        <v>3176</v>
      </c>
      <c r="D45" s="73">
        <v>170</v>
      </c>
      <c r="E45" s="82" t="s">
        <v>1272</v>
      </c>
      <c r="F45" s="82" t="s">
        <v>3177</v>
      </c>
      <c r="G45" s="73" t="s">
        <v>17</v>
      </c>
      <c r="H45" s="74">
        <v>14</v>
      </c>
      <c r="I45" s="74" t="s">
        <v>3181</v>
      </c>
      <c r="J45" s="74">
        <v>3</v>
      </c>
      <c r="K45" s="74">
        <v>3000</v>
      </c>
      <c r="L45" s="74">
        <v>3</v>
      </c>
      <c r="M45" s="74">
        <v>155</v>
      </c>
      <c r="N45" s="74">
        <v>614</v>
      </c>
      <c r="O45" s="74" t="s">
        <v>3182</v>
      </c>
      <c r="P45" s="74" t="s">
        <v>2985</v>
      </c>
      <c r="Q45" s="75">
        <v>12</v>
      </c>
      <c r="R45" s="75" t="s">
        <v>2985</v>
      </c>
      <c r="S45" s="75" t="s">
        <v>2985</v>
      </c>
      <c r="T45" s="75">
        <v>12</v>
      </c>
      <c r="U45" s="75" t="s">
        <v>2985</v>
      </c>
      <c r="V45" s="75" t="s">
        <v>2985</v>
      </c>
      <c r="W45" s="75" t="s">
        <v>2985</v>
      </c>
      <c r="X45" s="75">
        <v>96</v>
      </c>
      <c r="Y45" s="75">
        <v>12</v>
      </c>
      <c r="Z45" s="75" t="s">
        <v>2987</v>
      </c>
      <c r="AA45" s="75" t="s">
        <v>2985</v>
      </c>
      <c r="AB45" s="75" t="s">
        <v>2985</v>
      </c>
      <c r="AC45" s="75" t="s">
        <v>2985</v>
      </c>
      <c r="AD45" s="75" t="s">
        <v>2985</v>
      </c>
      <c r="AE45" s="75" t="s">
        <v>2985</v>
      </c>
      <c r="AF45" s="75" t="s">
        <v>2985</v>
      </c>
      <c r="AG45" s="76" t="s">
        <v>20</v>
      </c>
      <c r="AH45" s="76" t="s">
        <v>2985</v>
      </c>
      <c r="AI45" s="76" t="s">
        <v>2985</v>
      </c>
      <c r="AJ45" s="77" t="s">
        <v>2985</v>
      </c>
      <c r="AK45" s="77" t="s">
        <v>20</v>
      </c>
      <c r="AL45" s="77" t="s">
        <v>2985</v>
      </c>
      <c r="AM45" s="77" t="s">
        <v>17</v>
      </c>
      <c r="AN45" s="77" t="s">
        <v>2985</v>
      </c>
      <c r="AO45" s="77">
        <v>12</v>
      </c>
      <c r="AP45" s="78" t="s">
        <v>2985</v>
      </c>
    </row>
    <row r="46" spans="1:42" ht="12.75" customHeight="1" x14ac:dyDescent="0.25">
      <c r="A46" s="72">
        <v>266</v>
      </c>
      <c r="B46" s="72">
        <v>286</v>
      </c>
      <c r="C46" s="73" t="s">
        <v>2399</v>
      </c>
      <c r="D46" s="73">
        <f>VLOOKUP(C46,'[1]City Populations'!A43:B989,2,FALSE)</f>
        <v>4448</v>
      </c>
      <c r="E46" s="72" t="s">
        <v>3183</v>
      </c>
      <c r="F46" s="72" t="s">
        <v>3184</v>
      </c>
      <c r="G46" s="73" t="s">
        <v>17</v>
      </c>
      <c r="H46" s="74">
        <v>8.33</v>
      </c>
      <c r="I46" s="74">
        <v>11.53</v>
      </c>
      <c r="J46" s="74">
        <v>27.53</v>
      </c>
      <c r="K46" s="74" t="s">
        <v>3185</v>
      </c>
      <c r="L46" s="74" t="s">
        <v>3186</v>
      </c>
      <c r="M46" s="74">
        <v>136.33000000000001</v>
      </c>
      <c r="N46" s="74">
        <v>648.33000000000004</v>
      </c>
      <c r="O46" s="74" t="s">
        <v>3187</v>
      </c>
      <c r="P46" s="74" t="s">
        <v>2985</v>
      </c>
      <c r="Q46" s="75">
        <v>35.33</v>
      </c>
      <c r="R46" s="75">
        <v>100</v>
      </c>
      <c r="S46" s="75" t="s">
        <v>2985</v>
      </c>
      <c r="T46" s="75" t="s">
        <v>2985</v>
      </c>
      <c r="U46" s="75">
        <v>100</v>
      </c>
      <c r="V46" s="75" t="s">
        <v>2985</v>
      </c>
      <c r="W46" s="75" t="s">
        <v>3188</v>
      </c>
      <c r="X46" s="75">
        <v>1548</v>
      </c>
      <c r="Y46" s="75">
        <v>51.66</v>
      </c>
      <c r="Z46" s="75" t="s">
        <v>2987</v>
      </c>
      <c r="AA46" s="75" t="s">
        <v>2985</v>
      </c>
      <c r="AB46" s="75" t="s">
        <v>2985</v>
      </c>
      <c r="AC46" s="75" t="s">
        <v>2985</v>
      </c>
      <c r="AD46" s="75" t="s">
        <v>2985</v>
      </c>
      <c r="AE46" s="75" t="s">
        <v>2985</v>
      </c>
      <c r="AF46" s="75" t="s">
        <v>2985</v>
      </c>
      <c r="AG46" s="76" t="s">
        <v>20</v>
      </c>
      <c r="AH46" s="76" t="s">
        <v>2985</v>
      </c>
      <c r="AI46" s="76" t="s">
        <v>2985</v>
      </c>
      <c r="AJ46" s="77" t="s">
        <v>2985</v>
      </c>
      <c r="AK46" s="77" t="s">
        <v>20</v>
      </c>
      <c r="AL46" s="77" t="s">
        <v>2985</v>
      </c>
      <c r="AM46" s="77" t="s">
        <v>2985</v>
      </c>
      <c r="AN46" s="77" t="s">
        <v>2985</v>
      </c>
      <c r="AO46" s="77" t="s">
        <v>2985</v>
      </c>
      <c r="AP46" s="78" t="s">
        <v>3189</v>
      </c>
    </row>
    <row r="47" spans="1:42" ht="12.75" customHeight="1" x14ac:dyDescent="0.25">
      <c r="A47" s="72">
        <v>348</v>
      </c>
      <c r="B47" s="72">
        <v>368</v>
      </c>
      <c r="C47" s="73" t="s">
        <v>2401</v>
      </c>
      <c r="D47" s="73">
        <f>VLOOKUP(C47,'[1]City Populations'!A44:B990,2,FALSE)</f>
        <v>222</v>
      </c>
      <c r="E47" s="72" t="s">
        <v>3190</v>
      </c>
      <c r="F47" s="72" t="s">
        <v>3191</v>
      </c>
      <c r="G47" s="73" t="s">
        <v>17</v>
      </c>
      <c r="H47" s="74">
        <v>12</v>
      </c>
      <c r="I47" s="74">
        <v>34</v>
      </c>
      <c r="J47" s="74">
        <v>56</v>
      </c>
      <c r="K47" s="74">
        <v>0</v>
      </c>
      <c r="L47" s="74" t="s">
        <v>3192</v>
      </c>
      <c r="M47" s="74">
        <v>232</v>
      </c>
      <c r="N47" s="74">
        <v>452</v>
      </c>
      <c r="O47" s="74" t="s">
        <v>3193</v>
      </c>
      <c r="P47" s="74" t="s">
        <v>2985</v>
      </c>
      <c r="Q47" s="75">
        <v>23.5</v>
      </c>
      <c r="R47" s="75" t="s">
        <v>2985</v>
      </c>
      <c r="S47" s="75" t="s">
        <v>2985</v>
      </c>
      <c r="T47" s="75">
        <v>61.5</v>
      </c>
      <c r="U47" s="75" t="s">
        <v>2985</v>
      </c>
      <c r="V47" s="75" t="s">
        <v>2985</v>
      </c>
      <c r="W47" s="75" t="s">
        <v>2985</v>
      </c>
      <c r="X47" s="75">
        <v>127</v>
      </c>
      <c r="Y47" s="75">
        <v>23.5</v>
      </c>
      <c r="Z47" s="75" t="s">
        <v>2985</v>
      </c>
      <c r="AA47" s="75" t="s">
        <v>2987</v>
      </c>
      <c r="AB47" s="75" t="s">
        <v>2985</v>
      </c>
      <c r="AC47" s="75">
        <v>208000</v>
      </c>
      <c r="AD47" s="75" t="s">
        <v>2985</v>
      </c>
      <c r="AE47" s="75" t="s">
        <v>2985</v>
      </c>
      <c r="AF47" s="75" t="s">
        <v>2985</v>
      </c>
      <c r="AG47" s="76" t="s">
        <v>20</v>
      </c>
      <c r="AH47" s="76" t="s">
        <v>2985</v>
      </c>
      <c r="AI47" s="76" t="s">
        <v>2985</v>
      </c>
      <c r="AJ47" s="77" t="s">
        <v>2985</v>
      </c>
      <c r="AK47" s="77" t="s">
        <v>20</v>
      </c>
      <c r="AL47" s="77" t="s">
        <v>2985</v>
      </c>
      <c r="AM47" s="77" t="s">
        <v>2985</v>
      </c>
      <c r="AN47" s="77" t="s">
        <v>2985</v>
      </c>
      <c r="AO47" s="77" t="s">
        <v>2985</v>
      </c>
      <c r="AP47" s="78" t="s">
        <v>3194</v>
      </c>
    </row>
    <row r="48" spans="1:42" ht="12.75" customHeight="1" x14ac:dyDescent="0.25">
      <c r="A48" s="72">
        <v>186</v>
      </c>
      <c r="B48" s="72">
        <v>199</v>
      </c>
      <c r="C48" s="73" t="s">
        <v>2403</v>
      </c>
      <c r="D48" s="73">
        <f>VLOOKUP(C48,'[1]City Populations'!A45:B991,2,FALSE)</f>
        <v>3876</v>
      </c>
      <c r="E48" s="72" t="s">
        <v>3195</v>
      </c>
      <c r="F48" s="72" t="s">
        <v>3196</v>
      </c>
      <c r="G48" s="73" t="s">
        <v>17</v>
      </c>
      <c r="H48" s="74">
        <v>5.5</v>
      </c>
      <c r="I48" s="74">
        <v>27.5</v>
      </c>
      <c r="J48" s="74">
        <v>55</v>
      </c>
      <c r="K48" s="74">
        <v>0</v>
      </c>
      <c r="L48" s="74">
        <v>5.5</v>
      </c>
      <c r="M48" s="74">
        <v>275</v>
      </c>
      <c r="N48" s="74" t="s">
        <v>3197</v>
      </c>
      <c r="O48" s="74" t="s">
        <v>3198</v>
      </c>
      <c r="P48" s="74" t="s">
        <v>2985</v>
      </c>
      <c r="Q48" s="75" t="s">
        <v>2985</v>
      </c>
      <c r="R48" s="75" t="s">
        <v>2985</v>
      </c>
      <c r="S48" s="75">
        <v>5.99</v>
      </c>
      <c r="T48" s="75" t="s">
        <v>2985</v>
      </c>
      <c r="U48" s="75" t="s">
        <v>2985</v>
      </c>
      <c r="V48" s="75">
        <v>5.99</v>
      </c>
      <c r="W48" s="75" t="s">
        <v>3199</v>
      </c>
      <c r="X48" s="75">
        <v>1800</v>
      </c>
      <c r="Y48" s="75">
        <v>44.95</v>
      </c>
      <c r="Z48" s="75" t="s">
        <v>2987</v>
      </c>
      <c r="AA48" s="75" t="s">
        <v>2985</v>
      </c>
      <c r="AB48" s="75" t="s">
        <v>2985</v>
      </c>
      <c r="AC48" s="75" t="s">
        <v>2985</v>
      </c>
      <c r="AD48" s="75" t="s">
        <v>2985</v>
      </c>
      <c r="AE48" s="75" t="s">
        <v>2985</v>
      </c>
      <c r="AF48" s="75" t="s">
        <v>2985</v>
      </c>
      <c r="AG48" s="76" t="s">
        <v>47</v>
      </c>
      <c r="AH48" s="76" t="s">
        <v>2985</v>
      </c>
      <c r="AI48" s="76" t="s">
        <v>2985</v>
      </c>
      <c r="AJ48" s="77" t="s">
        <v>2985</v>
      </c>
      <c r="AK48" s="77" t="s">
        <v>20</v>
      </c>
      <c r="AL48" s="77" t="s">
        <v>2985</v>
      </c>
      <c r="AM48" s="77" t="s">
        <v>17</v>
      </c>
      <c r="AN48" s="77" t="s">
        <v>2985</v>
      </c>
      <c r="AO48" s="77">
        <v>2.65</v>
      </c>
      <c r="AP48" s="78" t="s">
        <v>3200</v>
      </c>
    </row>
    <row r="49" spans="1:42" ht="12.75" customHeight="1" x14ac:dyDescent="0.25">
      <c r="A49" s="72">
        <v>357</v>
      </c>
      <c r="B49" s="72">
        <v>377</v>
      </c>
      <c r="C49" s="73" t="s">
        <v>1873</v>
      </c>
      <c r="D49" s="73">
        <f>VLOOKUP(C49,'[1]City Populations'!A46:B992,2,FALSE)</f>
        <v>10103</v>
      </c>
      <c r="E49" s="72" t="s">
        <v>1874</v>
      </c>
      <c r="F49" s="72" t="s">
        <v>1875</v>
      </c>
      <c r="G49" s="73" t="s">
        <v>17</v>
      </c>
      <c r="H49" s="74">
        <v>4.75</v>
      </c>
      <c r="I49" s="74">
        <v>16.18</v>
      </c>
      <c r="J49" s="74">
        <v>31.72</v>
      </c>
      <c r="K49" s="74">
        <v>0</v>
      </c>
      <c r="L49" s="74" t="s">
        <v>2985</v>
      </c>
      <c r="M49" s="74">
        <v>153</v>
      </c>
      <c r="N49" s="74">
        <v>605.25</v>
      </c>
      <c r="O49" s="74" t="s">
        <v>1745</v>
      </c>
      <c r="P49" s="74" t="s">
        <v>75</v>
      </c>
      <c r="Q49" s="75" t="s">
        <v>2985</v>
      </c>
      <c r="R49" s="75" t="s">
        <v>2985</v>
      </c>
      <c r="S49" s="75">
        <v>5.9</v>
      </c>
      <c r="T49" s="75" t="s">
        <v>2985</v>
      </c>
      <c r="U49" s="75" t="s">
        <v>2985</v>
      </c>
      <c r="V49" s="75">
        <v>5.9</v>
      </c>
      <c r="W49" s="75">
        <v>0</v>
      </c>
      <c r="X49" s="75">
        <v>4500</v>
      </c>
      <c r="Y49" s="75" t="s">
        <v>2985</v>
      </c>
      <c r="Z49" s="75" t="s">
        <v>2987</v>
      </c>
      <c r="AA49" s="75" t="s">
        <v>2987</v>
      </c>
      <c r="AB49" s="75" t="s">
        <v>2987</v>
      </c>
      <c r="AC49" s="75">
        <v>11000000</v>
      </c>
      <c r="AD49" s="75">
        <v>7000000</v>
      </c>
      <c r="AE49" s="75" t="s">
        <v>2985</v>
      </c>
      <c r="AF49" s="75" t="s">
        <v>2985</v>
      </c>
      <c r="AG49" s="76" t="s">
        <v>17</v>
      </c>
      <c r="AH49" s="76">
        <v>3</v>
      </c>
      <c r="AI49" s="76" t="s">
        <v>3201</v>
      </c>
      <c r="AJ49" s="77" t="s">
        <v>2985</v>
      </c>
      <c r="AK49" s="77" t="s">
        <v>20</v>
      </c>
      <c r="AL49" s="77" t="s">
        <v>2985</v>
      </c>
      <c r="AM49" s="77" t="s">
        <v>2985</v>
      </c>
      <c r="AN49" s="77" t="s">
        <v>20</v>
      </c>
      <c r="AO49" s="77" t="s">
        <v>2985</v>
      </c>
      <c r="AP49" s="78" t="s">
        <v>3202</v>
      </c>
    </row>
    <row r="50" spans="1:42" ht="12.75" customHeight="1" x14ac:dyDescent="0.25">
      <c r="A50" s="72">
        <v>367</v>
      </c>
      <c r="B50" s="72">
        <v>386</v>
      </c>
      <c r="C50" s="73" t="s">
        <v>1498</v>
      </c>
      <c r="D50" s="73">
        <f>VLOOKUP(C50,'[1]City Populations'!A47:B993,2,FALSE)</f>
        <v>2159</v>
      </c>
      <c r="E50" s="72" t="s">
        <v>3203</v>
      </c>
      <c r="F50" s="72" t="s">
        <v>3204</v>
      </c>
      <c r="G50" s="73" t="s">
        <v>17</v>
      </c>
      <c r="H50" s="74">
        <v>13.33</v>
      </c>
      <c r="I50" s="74">
        <v>12.1</v>
      </c>
      <c r="J50" s="74">
        <v>24.2</v>
      </c>
      <c r="K50" s="74">
        <v>99</v>
      </c>
      <c r="L50" s="74" t="s">
        <v>3205</v>
      </c>
      <c r="M50" s="74">
        <v>134.33000000000001</v>
      </c>
      <c r="N50" s="74">
        <v>497.33</v>
      </c>
      <c r="O50" s="74" t="s">
        <v>2985</v>
      </c>
      <c r="P50" s="74" t="s">
        <v>75</v>
      </c>
      <c r="Q50" s="75">
        <v>15.22</v>
      </c>
      <c r="R50" s="75" t="s">
        <v>2985</v>
      </c>
      <c r="S50" s="75">
        <v>7.16</v>
      </c>
      <c r="T50" s="75">
        <v>15.22</v>
      </c>
      <c r="U50" s="75" t="s">
        <v>2985</v>
      </c>
      <c r="V50" s="75">
        <v>7.16</v>
      </c>
      <c r="W50" s="75" t="s">
        <v>3206</v>
      </c>
      <c r="X50" s="75">
        <v>1015</v>
      </c>
      <c r="Y50" s="75">
        <v>43.86</v>
      </c>
      <c r="Z50" s="75" t="s">
        <v>2985</v>
      </c>
      <c r="AA50" s="75" t="s">
        <v>2985</v>
      </c>
      <c r="AB50" s="75" t="s">
        <v>2987</v>
      </c>
      <c r="AC50" s="75" t="s">
        <v>2985</v>
      </c>
      <c r="AD50" s="75">
        <v>7000000</v>
      </c>
      <c r="AE50" s="75" t="s">
        <v>2985</v>
      </c>
      <c r="AF50" s="75" t="s">
        <v>2985</v>
      </c>
      <c r="AG50" s="76" t="s">
        <v>20</v>
      </c>
      <c r="AH50" s="76" t="s">
        <v>2985</v>
      </c>
      <c r="AI50" s="76" t="s">
        <v>2985</v>
      </c>
      <c r="AJ50" s="77" t="s">
        <v>2985</v>
      </c>
      <c r="AK50" s="77" t="s">
        <v>20</v>
      </c>
      <c r="AL50" s="77" t="s">
        <v>2985</v>
      </c>
      <c r="AM50" s="77" t="s">
        <v>17</v>
      </c>
      <c r="AN50" s="77" t="s">
        <v>2985</v>
      </c>
      <c r="AO50" s="77">
        <v>5.5</v>
      </c>
      <c r="AP50" s="78" t="s">
        <v>3207</v>
      </c>
    </row>
    <row r="51" spans="1:42" ht="12.75" customHeight="1" x14ac:dyDescent="0.25">
      <c r="A51" s="72">
        <v>338</v>
      </c>
      <c r="B51" s="72">
        <v>359</v>
      </c>
      <c r="C51" s="73" t="s">
        <v>2408</v>
      </c>
      <c r="D51" s="73">
        <f>VLOOKUP(C51,'[1]City Populations'!A48:B994,2,FALSE)</f>
        <v>173</v>
      </c>
      <c r="E51" s="72" t="s">
        <v>3208</v>
      </c>
      <c r="F51" s="72" t="s">
        <v>3209</v>
      </c>
      <c r="G51" s="73" t="s">
        <v>17</v>
      </c>
      <c r="H51" s="74">
        <v>15</v>
      </c>
      <c r="I51" s="74">
        <v>30</v>
      </c>
      <c r="J51" s="74">
        <v>40</v>
      </c>
      <c r="K51" s="74" t="s">
        <v>3008</v>
      </c>
      <c r="L51" s="74" t="s">
        <v>3210</v>
      </c>
      <c r="M51" s="74" t="s">
        <v>2985</v>
      </c>
      <c r="N51" s="74" t="s">
        <v>2985</v>
      </c>
      <c r="O51" s="74" t="s">
        <v>2985</v>
      </c>
      <c r="P51" s="74" t="s">
        <v>647</v>
      </c>
      <c r="Q51" s="75" t="s">
        <v>2985</v>
      </c>
      <c r="R51" s="75">
        <v>100</v>
      </c>
      <c r="S51" s="75">
        <v>7</v>
      </c>
      <c r="T51" s="75" t="s">
        <v>2985</v>
      </c>
      <c r="U51" s="75" t="s">
        <v>2985</v>
      </c>
      <c r="V51" s="75" t="s">
        <v>2985</v>
      </c>
      <c r="W51" s="75" t="s">
        <v>3211</v>
      </c>
      <c r="X51" s="75">
        <v>84</v>
      </c>
      <c r="Y51" s="75">
        <v>21</v>
      </c>
      <c r="Z51" s="75" t="s">
        <v>2985</v>
      </c>
      <c r="AA51" s="75" t="s">
        <v>2987</v>
      </c>
      <c r="AB51" s="75" t="s">
        <v>2985</v>
      </c>
      <c r="AC51" s="75">
        <v>266100</v>
      </c>
      <c r="AD51" s="75" t="s">
        <v>2985</v>
      </c>
      <c r="AE51" s="75" t="s">
        <v>2985</v>
      </c>
      <c r="AF51" s="75" t="s">
        <v>2985</v>
      </c>
      <c r="AG51" s="76" t="s">
        <v>20</v>
      </c>
      <c r="AH51" s="76" t="s">
        <v>2985</v>
      </c>
      <c r="AI51" s="76" t="s">
        <v>2985</v>
      </c>
      <c r="AJ51" s="77" t="s">
        <v>2985</v>
      </c>
      <c r="AK51" s="77" t="s">
        <v>20</v>
      </c>
      <c r="AL51" s="77" t="s">
        <v>2985</v>
      </c>
      <c r="AM51" s="77" t="s">
        <v>2985</v>
      </c>
      <c r="AN51" s="77" t="s">
        <v>20</v>
      </c>
      <c r="AO51" s="77" t="s">
        <v>2985</v>
      </c>
      <c r="AP51" s="78" t="s">
        <v>2985</v>
      </c>
    </row>
    <row r="52" spans="1:42" ht="12.75" customHeight="1" x14ac:dyDescent="0.25">
      <c r="A52" s="72">
        <v>217</v>
      </c>
      <c r="B52" s="72">
        <v>234</v>
      </c>
      <c r="C52" s="73" t="s">
        <v>2410</v>
      </c>
      <c r="D52" s="73">
        <f>VLOOKUP(C52,'[1]City Populations'!A49:B995,2,FALSE)</f>
        <v>39260</v>
      </c>
      <c r="E52" s="72" t="s">
        <v>3212</v>
      </c>
      <c r="F52" s="72" t="s">
        <v>3213</v>
      </c>
      <c r="G52" s="73" t="s">
        <v>17</v>
      </c>
      <c r="H52" s="74">
        <v>21.48</v>
      </c>
      <c r="I52" s="74">
        <v>21.48</v>
      </c>
      <c r="J52" s="74">
        <v>24.14</v>
      </c>
      <c r="K52" s="74" t="s">
        <v>3214</v>
      </c>
      <c r="L52" s="74" t="s">
        <v>3215</v>
      </c>
      <c r="M52" s="74" t="s">
        <v>2985</v>
      </c>
      <c r="N52" s="74" t="s">
        <v>2985</v>
      </c>
      <c r="O52" s="74" t="s">
        <v>3216</v>
      </c>
      <c r="P52" s="74" t="s">
        <v>2985</v>
      </c>
      <c r="Q52" s="75" t="s">
        <v>2985</v>
      </c>
      <c r="R52" s="75" t="s">
        <v>2985</v>
      </c>
      <c r="S52" s="75" t="s">
        <v>2985</v>
      </c>
      <c r="T52" s="75" t="s">
        <v>2985</v>
      </c>
      <c r="U52" s="75" t="s">
        <v>2985</v>
      </c>
      <c r="V52" s="75" t="s">
        <v>2985</v>
      </c>
      <c r="W52" s="75" t="s">
        <v>3217</v>
      </c>
      <c r="X52" s="75">
        <v>12826</v>
      </c>
      <c r="Y52" s="75">
        <v>27.1</v>
      </c>
      <c r="Z52" s="75" t="s">
        <v>2987</v>
      </c>
      <c r="AA52" s="75" t="s">
        <v>2987</v>
      </c>
      <c r="AB52" s="75" t="s">
        <v>2987</v>
      </c>
      <c r="AC52" s="75">
        <v>23092000</v>
      </c>
      <c r="AD52" s="75">
        <v>40000000</v>
      </c>
      <c r="AE52" s="75" t="s">
        <v>2985</v>
      </c>
      <c r="AF52" s="75" t="s">
        <v>2985</v>
      </c>
      <c r="AG52" s="76" t="s">
        <v>17</v>
      </c>
      <c r="AH52" s="76">
        <v>3</v>
      </c>
      <c r="AI52" s="76" t="s">
        <v>3218</v>
      </c>
      <c r="AJ52" s="77" t="s">
        <v>17</v>
      </c>
      <c r="AK52" s="77" t="s">
        <v>2985</v>
      </c>
      <c r="AL52" s="77">
        <v>17</v>
      </c>
      <c r="AM52" s="77" t="s">
        <v>2985</v>
      </c>
      <c r="AN52" s="77" t="s">
        <v>20</v>
      </c>
      <c r="AO52" s="77" t="s">
        <v>2985</v>
      </c>
      <c r="AP52" s="78" t="s">
        <v>3219</v>
      </c>
    </row>
    <row r="53" spans="1:42" ht="12.75" customHeight="1" x14ac:dyDescent="0.25">
      <c r="A53" s="72">
        <v>291</v>
      </c>
      <c r="B53" s="72">
        <v>309</v>
      </c>
      <c r="C53" s="73" t="s">
        <v>2194</v>
      </c>
      <c r="D53" s="73">
        <f>VLOOKUP(C53,'[1]City Populations'!A50:B996,2,FALSE)</f>
        <v>126326</v>
      </c>
      <c r="E53" s="72" t="s">
        <v>3220</v>
      </c>
      <c r="F53" s="72" t="s">
        <v>3221</v>
      </c>
      <c r="G53" s="73" t="s">
        <v>17</v>
      </c>
      <c r="H53" s="74">
        <v>11.43</v>
      </c>
      <c r="I53" s="74">
        <v>24.53</v>
      </c>
      <c r="J53" s="74">
        <v>37.64</v>
      </c>
      <c r="K53" s="74">
        <v>0</v>
      </c>
      <c r="L53" s="74" t="s">
        <v>3222</v>
      </c>
      <c r="M53" s="74">
        <v>154.62</v>
      </c>
      <c r="N53" s="74">
        <v>562.47</v>
      </c>
      <c r="O53" s="74" t="s">
        <v>3223</v>
      </c>
      <c r="P53" s="74" t="s">
        <v>3224</v>
      </c>
      <c r="Q53" s="75" t="s">
        <v>2985</v>
      </c>
      <c r="R53" s="75" t="s">
        <v>2985</v>
      </c>
      <c r="S53" s="75" t="s">
        <v>2985</v>
      </c>
      <c r="T53" s="75" t="s">
        <v>2985</v>
      </c>
      <c r="U53" s="75" t="s">
        <v>2985</v>
      </c>
      <c r="V53" s="75" t="s">
        <v>2985</v>
      </c>
      <c r="W53" s="75" t="s">
        <v>3225</v>
      </c>
      <c r="X53" s="75">
        <v>46537</v>
      </c>
      <c r="Y53" s="75">
        <v>25.92</v>
      </c>
      <c r="Z53" s="75" t="s">
        <v>2987</v>
      </c>
      <c r="AA53" s="75" t="s">
        <v>2987</v>
      </c>
      <c r="AB53" s="75" t="s">
        <v>2985</v>
      </c>
      <c r="AC53" s="75">
        <v>81578535</v>
      </c>
      <c r="AD53" s="75" t="s">
        <v>2985</v>
      </c>
      <c r="AE53" s="75" t="s">
        <v>2985</v>
      </c>
      <c r="AF53" s="75" t="s">
        <v>2985</v>
      </c>
      <c r="AG53" s="76" t="s">
        <v>17</v>
      </c>
      <c r="AH53" s="76">
        <v>5.17</v>
      </c>
      <c r="AI53" s="76" t="s">
        <v>3226</v>
      </c>
      <c r="AJ53" s="77" t="s">
        <v>17</v>
      </c>
      <c r="AK53" s="77" t="s">
        <v>2985</v>
      </c>
      <c r="AL53" s="77">
        <v>21.03</v>
      </c>
      <c r="AM53" s="77" t="s">
        <v>17</v>
      </c>
      <c r="AN53" s="77" t="s">
        <v>2985</v>
      </c>
      <c r="AO53" s="77">
        <v>4.68</v>
      </c>
      <c r="AP53" s="78" t="s">
        <v>3227</v>
      </c>
    </row>
    <row r="54" spans="1:42" ht="12.75" customHeight="1" x14ac:dyDescent="0.25">
      <c r="A54" s="72">
        <v>146</v>
      </c>
      <c r="B54" s="72">
        <v>157</v>
      </c>
      <c r="C54" s="73" t="s">
        <v>2201</v>
      </c>
      <c r="D54" s="73">
        <f>VLOOKUP(C54,'[1]City Populations'!A51:B997,2,FALSE)</f>
        <v>7652</v>
      </c>
      <c r="E54" s="72" t="s">
        <v>3228</v>
      </c>
      <c r="F54" s="72" t="s">
        <v>3229</v>
      </c>
      <c r="G54" s="73" t="s">
        <v>17</v>
      </c>
      <c r="H54" s="74">
        <v>15.59</v>
      </c>
      <c r="I54" s="74">
        <v>16.04</v>
      </c>
      <c r="J54" s="74">
        <v>31.54</v>
      </c>
      <c r="K54" s="74" t="s">
        <v>3230</v>
      </c>
      <c r="L54" s="74" t="s">
        <v>3231</v>
      </c>
      <c r="M54" s="74">
        <v>155.54</v>
      </c>
      <c r="N54" s="74">
        <v>542.54</v>
      </c>
      <c r="O54" s="74" t="s">
        <v>3232</v>
      </c>
      <c r="P54" s="74" t="s">
        <v>3233</v>
      </c>
      <c r="Q54" s="75">
        <v>8.59</v>
      </c>
      <c r="R54" s="75">
        <v>100</v>
      </c>
      <c r="S54" s="75">
        <v>4.38</v>
      </c>
      <c r="T54" s="75">
        <v>8.59</v>
      </c>
      <c r="U54" s="75">
        <v>100</v>
      </c>
      <c r="V54" s="75">
        <v>4.38</v>
      </c>
      <c r="W54" s="75" t="s">
        <v>3234</v>
      </c>
      <c r="X54" s="75">
        <v>3331</v>
      </c>
      <c r="Y54" s="75">
        <v>26.11</v>
      </c>
      <c r="Z54" s="75" t="s">
        <v>2987</v>
      </c>
      <c r="AA54" s="75" t="s">
        <v>2985</v>
      </c>
      <c r="AB54" s="75" t="s">
        <v>2987</v>
      </c>
      <c r="AC54" s="75" t="s">
        <v>2985</v>
      </c>
      <c r="AD54" s="75">
        <v>1200000</v>
      </c>
      <c r="AE54" s="75" t="s">
        <v>2985</v>
      </c>
      <c r="AF54" s="75" t="s">
        <v>2985</v>
      </c>
      <c r="AG54" s="76" t="s">
        <v>17</v>
      </c>
      <c r="AH54" s="76">
        <v>4</v>
      </c>
      <c r="AI54" s="76" t="s">
        <v>102</v>
      </c>
      <c r="AJ54" s="77" t="s">
        <v>2985</v>
      </c>
      <c r="AK54" s="77" t="s">
        <v>20</v>
      </c>
      <c r="AL54" s="77" t="s">
        <v>2985</v>
      </c>
      <c r="AM54" s="77" t="s">
        <v>2985</v>
      </c>
      <c r="AN54" s="77" t="s">
        <v>20</v>
      </c>
      <c r="AO54" s="77" t="s">
        <v>2985</v>
      </c>
      <c r="AP54" s="78" t="s">
        <v>2985</v>
      </c>
    </row>
    <row r="55" spans="1:42" ht="12.75" customHeight="1" x14ac:dyDescent="0.25">
      <c r="A55" s="72">
        <v>170</v>
      </c>
      <c r="B55" s="72">
        <v>183</v>
      </c>
      <c r="C55" s="73" t="s">
        <v>3235</v>
      </c>
      <c r="D55" s="73">
        <v>394</v>
      </c>
      <c r="E55" s="72" t="s">
        <v>3236</v>
      </c>
      <c r="F55" s="72" t="s">
        <v>3237</v>
      </c>
      <c r="G55" s="73" t="s">
        <v>17</v>
      </c>
      <c r="H55" s="74">
        <v>31.6</v>
      </c>
      <c r="I55" s="74">
        <v>35.28</v>
      </c>
      <c r="J55" s="74">
        <v>39.07</v>
      </c>
      <c r="K55" s="74" t="s">
        <v>2985</v>
      </c>
      <c r="L55" s="74" t="s">
        <v>3238</v>
      </c>
      <c r="M55" s="74" t="s">
        <v>2985</v>
      </c>
      <c r="N55" s="74" t="s">
        <v>2985</v>
      </c>
      <c r="O55" s="74" t="s">
        <v>2985</v>
      </c>
      <c r="P55" s="74" t="s">
        <v>2985</v>
      </c>
      <c r="Q55" s="75">
        <v>18.899999999999999</v>
      </c>
      <c r="R55" s="75" t="s">
        <v>2985</v>
      </c>
      <c r="S55" s="75" t="s">
        <v>2985</v>
      </c>
      <c r="T55" s="75" t="s">
        <v>2985</v>
      </c>
      <c r="U55" s="75" t="s">
        <v>2985</v>
      </c>
      <c r="V55" s="75" t="s">
        <v>2985</v>
      </c>
      <c r="W55" s="75" t="s">
        <v>2985</v>
      </c>
      <c r="X55" s="75">
        <v>165</v>
      </c>
      <c r="Y55" s="75">
        <v>18.899999999999999</v>
      </c>
      <c r="Z55" s="75" t="s">
        <v>2987</v>
      </c>
      <c r="AA55" s="75" t="s">
        <v>2985</v>
      </c>
      <c r="AB55" s="75" t="s">
        <v>2985</v>
      </c>
      <c r="AC55" s="75" t="s">
        <v>2985</v>
      </c>
      <c r="AD55" s="75" t="s">
        <v>2985</v>
      </c>
      <c r="AE55" s="75" t="s">
        <v>2985</v>
      </c>
      <c r="AF55" s="75" t="s">
        <v>2985</v>
      </c>
      <c r="AG55" s="76" t="s">
        <v>20</v>
      </c>
      <c r="AH55" s="76" t="s">
        <v>2985</v>
      </c>
      <c r="AI55" s="76" t="s">
        <v>2985</v>
      </c>
      <c r="AJ55" s="77" t="s">
        <v>2985</v>
      </c>
      <c r="AK55" s="77" t="s">
        <v>20</v>
      </c>
      <c r="AL55" s="77" t="s">
        <v>2985</v>
      </c>
      <c r="AM55" s="77" t="s">
        <v>2985</v>
      </c>
      <c r="AN55" s="77" t="s">
        <v>20</v>
      </c>
      <c r="AO55" s="77" t="s">
        <v>2985</v>
      </c>
      <c r="AP55" s="78" t="s">
        <v>2985</v>
      </c>
    </row>
    <row r="56" spans="1:42" ht="12.75" customHeight="1" x14ac:dyDescent="0.25">
      <c r="A56" s="72">
        <v>104</v>
      </c>
      <c r="B56" s="72">
        <v>112</v>
      </c>
      <c r="C56" s="73" t="s">
        <v>2299</v>
      </c>
      <c r="D56" s="73">
        <f>VLOOKUP(C56,'[1]City Populations'!A53:B999,2,FALSE)</f>
        <v>357</v>
      </c>
      <c r="E56" s="72" t="s">
        <v>3239</v>
      </c>
      <c r="F56" s="72" t="s">
        <v>3240</v>
      </c>
      <c r="G56" s="73" t="s">
        <v>17</v>
      </c>
      <c r="H56" s="74">
        <v>16.79</v>
      </c>
      <c r="I56" s="74">
        <v>51.35</v>
      </c>
      <c r="J56" s="74">
        <v>102.7</v>
      </c>
      <c r="K56" s="74">
        <v>1000</v>
      </c>
      <c r="L56" s="74" t="s">
        <v>3241</v>
      </c>
      <c r="M56" s="74">
        <v>513.5</v>
      </c>
      <c r="N56" s="74" t="s">
        <v>3242</v>
      </c>
      <c r="O56" s="74" t="s">
        <v>3241</v>
      </c>
      <c r="P56" s="74" t="s">
        <v>3243</v>
      </c>
      <c r="Q56" s="75">
        <v>29.36</v>
      </c>
      <c r="R56" s="75" t="s">
        <v>2985</v>
      </c>
      <c r="S56" s="75">
        <v>11.91</v>
      </c>
      <c r="T56" s="75">
        <v>29.36</v>
      </c>
      <c r="U56" s="75" t="s">
        <v>2985</v>
      </c>
      <c r="V56" s="75">
        <v>11.91</v>
      </c>
      <c r="W56" s="75" t="s">
        <v>3244</v>
      </c>
      <c r="X56" s="75">
        <v>175</v>
      </c>
      <c r="Y56" s="75">
        <v>44.48</v>
      </c>
      <c r="Z56" s="75" t="s">
        <v>2987</v>
      </c>
      <c r="AA56" s="75" t="s">
        <v>2985</v>
      </c>
      <c r="AB56" s="75" t="s">
        <v>2985</v>
      </c>
      <c r="AC56" s="75" t="s">
        <v>2985</v>
      </c>
      <c r="AD56" s="75" t="s">
        <v>2985</v>
      </c>
      <c r="AE56" s="75" t="s">
        <v>2985</v>
      </c>
      <c r="AF56" s="75" t="s">
        <v>2985</v>
      </c>
      <c r="AG56" s="76" t="s">
        <v>47</v>
      </c>
      <c r="AH56" s="76" t="s">
        <v>2985</v>
      </c>
      <c r="AI56" s="76" t="s">
        <v>2985</v>
      </c>
      <c r="AJ56" s="77" t="s">
        <v>2985</v>
      </c>
      <c r="AK56" s="77" t="s">
        <v>20</v>
      </c>
      <c r="AL56" s="77" t="s">
        <v>2985</v>
      </c>
      <c r="AM56" s="77" t="s">
        <v>2985</v>
      </c>
      <c r="AN56" s="77" t="s">
        <v>2985</v>
      </c>
      <c r="AO56" s="77" t="s">
        <v>2985</v>
      </c>
      <c r="AP56" s="78" t="s">
        <v>2985</v>
      </c>
    </row>
    <row r="57" spans="1:42" ht="12.75" customHeight="1" x14ac:dyDescent="0.25">
      <c r="A57" s="72">
        <v>227</v>
      </c>
      <c r="B57" s="72">
        <v>246</v>
      </c>
      <c r="C57" s="73" t="s">
        <v>2300</v>
      </c>
      <c r="D57" s="73">
        <f>VLOOKUP(C57,'[1]City Populations'!A54:B1000,2,FALSE)</f>
        <v>146</v>
      </c>
      <c r="E57" s="72" t="s">
        <v>3245</v>
      </c>
      <c r="F57" s="72" t="s">
        <v>3246</v>
      </c>
      <c r="G57" s="73" t="s">
        <v>17</v>
      </c>
      <c r="H57" s="74">
        <v>17</v>
      </c>
      <c r="I57" s="74">
        <v>38.86</v>
      </c>
      <c r="J57" s="74">
        <v>73.319999999999993</v>
      </c>
      <c r="K57" s="74">
        <v>2000</v>
      </c>
      <c r="L57" s="74">
        <v>6.44</v>
      </c>
      <c r="M57" s="74">
        <v>326.12</v>
      </c>
      <c r="N57" s="74" t="s">
        <v>3247</v>
      </c>
      <c r="O57" s="74" t="s">
        <v>3248</v>
      </c>
      <c r="P57" s="74" t="s">
        <v>3249</v>
      </c>
      <c r="Q57" s="75" t="s">
        <v>2985</v>
      </c>
      <c r="R57" s="75" t="s">
        <v>2985</v>
      </c>
      <c r="S57" s="75">
        <v>16</v>
      </c>
      <c r="T57" s="75" t="s">
        <v>2985</v>
      </c>
      <c r="U57" s="75" t="s">
        <v>2985</v>
      </c>
      <c r="V57" s="75">
        <v>16</v>
      </c>
      <c r="W57" s="75">
        <v>2000</v>
      </c>
      <c r="X57" s="75">
        <v>72</v>
      </c>
      <c r="Y57" s="75">
        <v>21.26</v>
      </c>
      <c r="Z57" s="75" t="s">
        <v>2987</v>
      </c>
      <c r="AA57" s="75" t="s">
        <v>2985</v>
      </c>
      <c r="AB57" s="75" t="s">
        <v>2985</v>
      </c>
      <c r="AC57" s="75" t="s">
        <v>2985</v>
      </c>
      <c r="AD57" s="75" t="s">
        <v>2985</v>
      </c>
      <c r="AE57" s="75" t="s">
        <v>2985</v>
      </c>
      <c r="AF57" s="75" t="s">
        <v>2985</v>
      </c>
      <c r="AG57" s="76" t="s">
        <v>20</v>
      </c>
      <c r="AH57" s="76" t="s">
        <v>2985</v>
      </c>
      <c r="AI57" s="76" t="s">
        <v>2985</v>
      </c>
      <c r="AJ57" s="77" t="s">
        <v>2985</v>
      </c>
      <c r="AK57" s="77" t="s">
        <v>20</v>
      </c>
      <c r="AL57" s="77">
        <v>10</v>
      </c>
      <c r="AM57" s="77" t="s">
        <v>17</v>
      </c>
      <c r="AN57" s="77" t="s">
        <v>2985</v>
      </c>
      <c r="AO57" s="77">
        <v>4</v>
      </c>
      <c r="AP57" s="78" t="s">
        <v>2985</v>
      </c>
    </row>
    <row r="58" spans="1:42" ht="12.75" customHeight="1" x14ac:dyDescent="0.25">
      <c r="A58" s="72">
        <v>320</v>
      </c>
      <c r="B58" s="72">
        <v>340</v>
      </c>
      <c r="C58" s="73" t="s">
        <v>2424</v>
      </c>
      <c r="D58" s="73">
        <f>VLOOKUP(C58,'[1]City Populations'!A55:B1001,2,FALSE)</f>
        <v>2850</v>
      </c>
      <c r="E58" s="72" t="s">
        <v>3250</v>
      </c>
      <c r="F58" s="72" t="s">
        <v>3251</v>
      </c>
      <c r="G58" s="73" t="s">
        <v>2985</v>
      </c>
      <c r="H58" s="74">
        <v>18.89</v>
      </c>
      <c r="I58" s="74">
        <v>50.65</v>
      </c>
      <c r="J58" s="74">
        <v>79.099999999999994</v>
      </c>
      <c r="K58" s="74">
        <v>0</v>
      </c>
      <c r="L58" s="74">
        <v>1000</v>
      </c>
      <c r="M58" s="74">
        <v>396.7</v>
      </c>
      <c r="N58" s="74" t="s">
        <v>3252</v>
      </c>
      <c r="O58" s="74">
        <v>1000</v>
      </c>
      <c r="P58" s="74" t="s">
        <v>3156</v>
      </c>
      <c r="Q58" s="75" t="s">
        <v>2985</v>
      </c>
      <c r="R58" s="75" t="s">
        <v>2985</v>
      </c>
      <c r="S58" s="75">
        <v>25.41</v>
      </c>
      <c r="T58" s="75" t="s">
        <v>2985</v>
      </c>
      <c r="U58" s="75" t="s">
        <v>2985</v>
      </c>
      <c r="V58" s="75">
        <v>25.41</v>
      </c>
      <c r="W58" s="75">
        <v>1000</v>
      </c>
      <c r="X58" s="75">
        <v>1254</v>
      </c>
      <c r="Y58" s="75">
        <v>79.45</v>
      </c>
      <c r="Z58" s="75" t="s">
        <v>2985</v>
      </c>
      <c r="AA58" s="75" t="s">
        <v>2987</v>
      </c>
      <c r="AB58" s="75" t="s">
        <v>2985</v>
      </c>
      <c r="AC58" s="75">
        <v>6.2</v>
      </c>
      <c r="AD58" s="75" t="s">
        <v>3253</v>
      </c>
      <c r="AE58" s="75" t="s">
        <v>2985</v>
      </c>
      <c r="AF58" s="75" t="s">
        <v>2985</v>
      </c>
      <c r="AG58" s="76" t="s">
        <v>17</v>
      </c>
      <c r="AH58" s="76">
        <v>2.5</v>
      </c>
      <c r="AI58" s="76" t="s">
        <v>62</v>
      </c>
      <c r="AJ58" s="77" t="s">
        <v>2985</v>
      </c>
      <c r="AK58" s="77" t="s">
        <v>20</v>
      </c>
      <c r="AL58" s="77" t="s">
        <v>2985</v>
      </c>
      <c r="AM58" s="77" t="s">
        <v>2985</v>
      </c>
      <c r="AN58" s="77" t="s">
        <v>20</v>
      </c>
      <c r="AO58" s="77" t="s">
        <v>2985</v>
      </c>
      <c r="AP58" s="78" t="s">
        <v>3254</v>
      </c>
    </row>
    <row r="59" spans="1:42" s="83" customFormat="1" ht="12.75" customHeight="1" x14ac:dyDescent="0.25">
      <c r="A59" s="82">
        <v>295</v>
      </c>
      <c r="B59" s="82">
        <v>313</v>
      </c>
      <c r="C59" s="82" t="s">
        <v>361</v>
      </c>
      <c r="D59" s="82">
        <f>VLOOKUP(C59,'[1]City Populations'!A56:B1002,2,FALSE)</f>
        <v>43</v>
      </c>
      <c r="E59" s="82" t="s">
        <v>3255</v>
      </c>
      <c r="F59" s="82" t="s">
        <v>363</v>
      </c>
      <c r="G59" s="82" t="s">
        <v>17</v>
      </c>
      <c r="H59" s="82">
        <v>90</v>
      </c>
      <c r="I59" s="82" t="s">
        <v>2985</v>
      </c>
      <c r="J59" s="82" t="s">
        <v>2985</v>
      </c>
      <c r="K59" s="82" t="s">
        <v>2985</v>
      </c>
      <c r="L59" s="82" t="s">
        <v>2985</v>
      </c>
      <c r="M59" s="82" t="s">
        <v>2985</v>
      </c>
      <c r="N59" s="82" t="s">
        <v>2985</v>
      </c>
      <c r="O59" s="82" t="s">
        <v>2985</v>
      </c>
      <c r="P59" s="82" t="s">
        <v>2985</v>
      </c>
      <c r="Q59" s="82" t="s">
        <v>2985</v>
      </c>
      <c r="R59" s="82" t="s">
        <v>2985</v>
      </c>
      <c r="S59" s="82" t="s">
        <v>2985</v>
      </c>
      <c r="T59" s="82" t="s">
        <v>2985</v>
      </c>
      <c r="U59" s="82" t="s">
        <v>2985</v>
      </c>
      <c r="V59" s="82" t="s">
        <v>2985</v>
      </c>
      <c r="W59" s="82" t="s">
        <v>2985</v>
      </c>
      <c r="X59" s="82" t="s">
        <v>2985</v>
      </c>
      <c r="Y59" s="82" t="s">
        <v>2985</v>
      </c>
      <c r="Z59" s="82" t="s">
        <v>2985</v>
      </c>
      <c r="AA59" s="82" t="s">
        <v>2985</v>
      </c>
      <c r="AB59" s="82" t="s">
        <v>2985</v>
      </c>
      <c r="AC59" s="82" t="s">
        <v>2985</v>
      </c>
      <c r="AD59" s="82" t="s">
        <v>2985</v>
      </c>
      <c r="AE59" s="82" t="s">
        <v>2985</v>
      </c>
      <c r="AF59" s="82" t="s">
        <v>2985</v>
      </c>
      <c r="AG59" s="82" t="s">
        <v>20</v>
      </c>
      <c r="AH59" s="82" t="s">
        <v>2985</v>
      </c>
      <c r="AI59" s="82" t="s">
        <v>2985</v>
      </c>
      <c r="AJ59" s="82" t="s">
        <v>2985</v>
      </c>
      <c r="AK59" s="82" t="s">
        <v>20</v>
      </c>
      <c r="AL59" s="82" t="s">
        <v>2985</v>
      </c>
      <c r="AM59" s="82" t="s">
        <v>17</v>
      </c>
      <c r="AN59" s="82" t="s">
        <v>2985</v>
      </c>
      <c r="AO59" s="82">
        <v>3.6</v>
      </c>
      <c r="AP59" s="78" t="s">
        <v>2985</v>
      </c>
    </row>
    <row r="60" spans="1:42" ht="12.75" customHeight="1" x14ac:dyDescent="0.25">
      <c r="A60" s="72">
        <v>341</v>
      </c>
      <c r="B60" s="72">
        <v>361</v>
      </c>
      <c r="C60" s="73" t="s">
        <v>2427</v>
      </c>
      <c r="D60" s="73">
        <f>VLOOKUP(C60,'[1]City Populations'!A57:B1003,2,FALSE)</f>
        <v>363</v>
      </c>
      <c r="E60" s="72" t="s">
        <v>3256</v>
      </c>
      <c r="F60" s="72" t="s">
        <v>3257</v>
      </c>
      <c r="G60" s="73" t="s">
        <v>17</v>
      </c>
      <c r="H60" s="74">
        <v>13</v>
      </c>
      <c r="I60" s="74" t="s">
        <v>2985</v>
      </c>
      <c r="J60" s="74" t="s">
        <v>2985</v>
      </c>
      <c r="K60" s="74" t="s">
        <v>1781</v>
      </c>
      <c r="L60" s="74" t="s">
        <v>2985</v>
      </c>
      <c r="M60" s="74" t="s">
        <v>2985</v>
      </c>
      <c r="N60" s="74" t="s">
        <v>2985</v>
      </c>
      <c r="O60" s="74" t="s">
        <v>2985</v>
      </c>
      <c r="P60" s="74" t="s">
        <v>2985</v>
      </c>
      <c r="Q60" s="75">
        <v>13</v>
      </c>
      <c r="R60" s="75" t="s">
        <v>2985</v>
      </c>
      <c r="S60" s="75" t="s">
        <v>2985</v>
      </c>
      <c r="T60" s="75">
        <v>13</v>
      </c>
      <c r="U60" s="75" t="s">
        <v>2985</v>
      </c>
      <c r="V60" s="75" t="s">
        <v>2985</v>
      </c>
      <c r="W60" s="75">
        <v>3000</v>
      </c>
      <c r="X60" s="75">
        <v>250</v>
      </c>
      <c r="Y60" s="75">
        <v>13</v>
      </c>
      <c r="Z60" s="75" t="s">
        <v>2985</v>
      </c>
      <c r="AA60" s="75" t="s">
        <v>2987</v>
      </c>
      <c r="AB60" s="75" t="s">
        <v>2985</v>
      </c>
      <c r="AC60" s="75">
        <v>98000</v>
      </c>
      <c r="AD60" s="75" t="s">
        <v>2985</v>
      </c>
      <c r="AE60" s="75" t="s">
        <v>2985</v>
      </c>
      <c r="AF60" s="75" t="s">
        <v>2985</v>
      </c>
      <c r="AG60" s="76" t="s">
        <v>20</v>
      </c>
      <c r="AH60" s="76" t="s">
        <v>2985</v>
      </c>
      <c r="AI60" s="76" t="s">
        <v>2985</v>
      </c>
      <c r="AJ60" s="77" t="s">
        <v>17</v>
      </c>
      <c r="AK60" s="77" t="s">
        <v>2985</v>
      </c>
      <c r="AL60" s="77">
        <v>13</v>
      </c>
      <c r="AM60" s="77" t="s">
        <v>2985</v>
      </c>
      <c r="AN60" s="77" t="s">
        <v>20</v>
      </c>
      <c r="AO60" s="77" t="s">
        <v>2985</v>
      </c>
      <c r="AP60" s="78" t="s">
        <v>3258</v>
      </c>
    </row>
    <row r="61" spans="1:42" ht="12.75" customHeight="1" x14ac:dyDescent="0.25">
      <c r="A61" s="81">
        <v>204</v>
      </c>
      <c r="B61" s="81">
        <v>218</v>
      </c>
      <c r="C61" s="73" t="s">
        <v>2428</v>
      </c>
      <c r="D61" s="73">
        <f>VLOOKUP(C61,'[1]City Populations'!A58:B1004,2,FALSE)</f>
        <v>240</v>
      </c>
      <c r="E61" s="81" t="s">
        <v>3259</v>
      </c>
      <c r="F61" s="81" t="s">
        <v>3260</v>
      </c>
      <c r="G61" s="73" t="s">
        <v>17</v>
      </c>
      <c r="H61" s="74">
        <v>17</v>
      </c>
      <c r="I61" s="74">
        <v>17</v>
      </c>
      <c r="J61" s="74">
        <v>11</v>
      </c>
      <c r="K61" s="74">
        <v>6000</v>
      </c>
      <c r="L61" s="74">
        <v>2.85</v>
      </c>
      <c r="M61" s="74">
        <v>142</v>
      </c>
      <c r="N61" s="74">
        <v>570</v>
      </c>
      <c r="O61" s="74" t="s">
        <v>3261</v>
      </c>
      <c r="P61" s="74" t="s">
        <v>647</v>
      </c>
      <c r="Q61" s="75">
        <v>8</v>
      </c>
      <c r="R61" s="75">
        <v>50</v>
      </c>
      <c r="S61" s="75" t="s">
        <v>2985</v>
      </c>
      <c r="T61" s="75">
        <v>8</v>
      </c>
      <c r="U61" s="75">
        <v>50</v>
      </c>
      <c r="V61" s="75" t="s">
        <v>2985</v>
      </c>
      <c r="W61" s="75" t="s">
        <v>3262</v>
      </c>
      <c r="X61" s="75">
        <v>108</v>
      </c>
      <c r="Y61" s="75">
        <v>11</v>
      </c>
      <c r="Z61" s="75" t="s">
        <v>2987</v>
      </c>
      <c r="AA61" s="75" t="s">
        <v>2985</v>
      </c>
      <c r="AB61" s="75" t="s">
        <v>2985</v>
      </c>
      <c r="AC61" s="75" t="s">
        <v>2985</v>
      </c>
      <c r="AD61" s="75" t="s">
        <v>2985</v>
      </c>
      <c r="AE61" s="75" t="s">
        <v>2985</v>
      </c>
      <c r="AF61" s="75" t="s">
        <v>2985</v>
      </c>
      <c r="AG61" s="76" t="s">
        <v>20</v>
      </c>
      <c r="AH61" s="76" t="s">
        <v>2985</v>
      </c>
      <c r="AI61" s="76" t="s">
        <v>2985</v>
      </c>
      <c r="AJ61" s="77" t="s">
        <v>2985</v>
      </c>
      <c r="AK61" s="77" t="s">
        <v>20</v>
      </c>
      <c r="AL61" s="77" t="s">
        <v>2985</v>
      </c>
      <c r="AM61" s="77" t="s">
        <v>2985</v>
      </c>
      <c r="AN61" s="77" t="s">
        <v>20</v>
      </c>
      <c r="AO61" s="77" t="s">
        <v>2985</v>
      </c>
      <c r="AP61" s="78" t="s">
        <v>3263</v>
      </c>
    </row>
    <row r="62" spans="1:42" ht="12.75" customHeight="1" x14ac:dyDescent="0.25">
      <c r="A62" s="72">
        <v>189</v>
      </c>
      <c r="B62" s="72">
        <v>202</v>
      </c>
      <c r="C62" s="73" t="s">
        <v>243</v>
      </c>
      <c r="D62" s="73">
        <f>VLOOKUP(C62,'[1]City Populations'!A59:B1005,2,FALSE)</f>
        <v>15447</v>
      </c>
      <c r="E62" s="72" t="s">
        <v>3264</v>
      </c>
      <c r="F62" s="72" t="s">
        <v>3265</v>
      </c>
      <c r="G62" s="73" t="s">
        <v>17</v>
      </c>
      <c r="H62" s="74">
        <v>0</v>
      </c>
      <c r="I62" s="74">
        <v>35.5</v>
      </c>
      <c r="J62" s="74">
        <v>71</v>
      </c>
      <c r="K62" s="74" t="s">
        <v>2985</v>
      </c>
      <c r="L62" s="74" t="s">
        <v>2985</v>
      </c>
      <c r="M62" s="74">
        <v>355</v>
      </c>
      <c r="N62" s="74" t="s">
        <v>3266</v>
      </c>
      <c r="O62" s="74" t="s">
        <v>2985</v>
      </c>
      <c r="P62" s="74" t="s">
        <v>3267</v>
      </c>
      <c r="Q62" s="75">
        <v>6.9</v>
      </c>
      <c r="R62" s="75" t="s">
        <v>2985</v>
      </c>
      <c r="S62" s="75">
        <v>5.26</v>
      </c>
      <c r="T62" s="75">
        <v>6.9</v>
      </c>
      <c r="U62" s="75" t="s">
        <v>2985</v>
      </c>
      <c r="V62" s="75">
        <v>5.26</v>
      </c>
      <c r="W62" s="75" t="s">
        <v>3268</v>
      </c>
      <c r="X62" s="75">
        <v>5600</v>
      </c>
      <c r="Y62" s="75">
        <v>27.94</v>
      </c>
      <c r="Z62" s="75" t="s">
        <v>2987</v>
      </c>
      <c r="AA62" s="75" t="s">
        <v>2985</v>
      </c>
      <c r="AB62" s="75" t="s">
        <v>2985</v>
      </c>
      <c r="AC62" s="75" t="s">
        <v>2985</v>
      </c>
      <c r="AD62" s="75" t="s">
        <v>2985</v>
      </c>
      <c r="AE62" s="75" t="s">
        <v>2985</v>
      </c>
      <c r="AF62" s="75" t="s">
        <v>2985</v>
      </c>
      <c r="AG62" s="76" t="s">
        <v>17</v>
      </c>
      <c r="AH62" s="76">
        <v>5.99</v>
      </c>
      <c r="AI62" s="76" t="s">
        <v>3269</v>
      </c>
      <c r="AJ62" s="77" t="s">
        <v>2985</v>
      </c>
      <c r="AK62" s="77" t="s">
        <v>20</v>
      </c>
      <c r="AL62" s="77" t="s">
        <v>2985</v>
      </c>
      <c r="AM62" s="77" t="s">
        <v>2985</v>
      </c>
      <c r="AN62" s="77" t="s">
        <v>2985</v>
      </c>
      <c r="AO62" s="77" t="s">
        <v>2985</v>
      </c>
      <c r="AP62" s="78" t="s">
        <v>3270</v>
      </c>
    </row>
    <row r="63" spans="1:42" s="80" customFormat="1" ht="12.75" customHeight="1" x14ac:dyDescent="0.25">
      <c r="A63" s="72">
        <v>129</v>
      </c>
      <c r="B63" s="72">
        <v>139</v>
      </c>
      <c r="C63" s="73" t="s">
        <v>2432</v>
      </c>
      <c r="D63" s="73">
        <f>VLOOKUP(C63,'[1]City Populations'!A60:B1006,2,FALSE)</f>
        <v>213</v>
      </c>
      <c r="E63" s="72" t="s">
        <v>3271</v>
      </c>
      <c r="F63" s="72" t="s">
        <v>3272</v>
      </c>
      <c r="G63" s="73" t="s">
        <v>17</v>
      </c>
      <c r="H63" s="74">
        <v>8.73</v>
      </c>
      <c r="I63" s="74">
        <v>43.65</v>
      </c>
      <c r="J63" s="74">
        <v>87.3</v>
      </c>
      <c r="K63" s="74">
        <v>1000</v>
      </c>
      <c r="L63" s="74">
        <v>8.7299999999999999E-3</v>
      </c>
      <c r="M63" s="74">
        <v>436.5</v>
      </c>
      <c r="N63" s="74" t="s">
        <v>3273</v>
      </c>
      <c r="O63" s="74" t="s">
        <v>3274</v>
      </c>
      <c r="P63" s="74" t="s">
        <v>2985</v>
      </c>
      <c r="Q63" s="75">
        <v>8.73</v>
      </c>
      <c r="R63" s="75" t="s">
        <v>2985</v>
      </c>
      <c r="S63" s="75" t="s">
        <v>2985</v>
      </c>
      <c r="T63" s="75">
        <v>8.73</v>
      </c>
      <c r="U63" s="75" t="s">
        <v>2985</v>
      </c>
      <c r="V63" s="75" t="s">
        <v>2985</v>
      </c>
      <c r="W63" s="75" t="s">
        <v>3136</v>
      </c>
      <c r="X63" s="75">
        <v>149</v>
      </c>
      <c r="Y63" s="75">
        <v>8.73</v>
      </c>
      <c r="Z63" s="75" t="s">
        <v>2987</v>
      </c>
      <c r="AA63" s="75" t="s">
        <v>2985</v>
      </c>
      <c r="AB63" s="75" t="s">
        <v>2985</v>
      </c>
      <c r="AC63" s="75" t="s">
        <v>2985</v>
      </c>
      <c r="AD63" s="75" t="s">
        <v>2985</v>
      </c>
      <c r="AE63" s="75" t="s">
        <v>2985</v>
      </c>
      <c r="AF63" s="75" t="s">
        <v>2985</v>
      </c>
      <c r="AG63" s="76" t="s">
        <v>20</v>
      </c>
      <c r="AH63" s="76" t="s">
        <v>2985</v>
      </c>
      <c r="AI63" s="76" t="s">
        <v>2985</v>
      </c>
      <c r="AJ63" s="77" t="s">
        <v>2985</v>
      </c>
      <c r="AK63" s="77" t="s">
        <v>20</v>
      </c>
      <c r="AL63" s="77" t="s">
        <v>2985</v>
      </c>
      <c r="AM63" s="77" t="s">
        <v>2985</v>
      </c>
      <c r="AN63" s="77" t="s">
        <v>20</v>
      </c>
      <c r="AO63" s="77" t="s">
        <v>2985</v>
      </c>
      <c r="AP63" s="78" t="s">
        <v>2985</v>
      </c>
    </row>
    <row r="64" spans="1:42" ht="12.75" customHeight="1" x14ac:dyDescent="0.25">
      <c r="A64" s="72">
        <v>244</v>
      </c>
      <c r="B64" s="72">
        <v>264</v>
      </c>
      <c r="C64" s="73" t="s">
        <v>1230</v>
      </c>
      <c r="D64" s="73">
        <f>VLOOKUP(C64,'[1]City Populations'!A61:B1007,2,FALSE)</f>
        <v>658</v>
      </c>
      <c r="E64" s="72" t="s">
        <v>1231</v>
      </c>
      <c r="F64" s="72" t="s">
        <v>3275</v>
      </c>
      <c r="G64" s="73" t="s">
        <v>17</v>
      </c>
      <c r="H64" s="74">
        <v>12.5</v>
      </c>
      <c r="I64" s="74">
        <v>25</v>
      </c>
      <c r="J64" s="74">
        <v>37.5</v>
      </c>
      <c r="K64" s="74">
        <v>1000</v>
      </c>
      <c r="L64" s="74">
        <v>2.5</v>
      </c>
      <c r="M64" s="74">
        <v>125</v>
      </c>
      <c r="N64" s="74">
        <v>500</v>
      </c>
      <c r="O64" s="74" t="s">
        <v>1035</v>
      </c>
      <c r="P64" s="74" t="s">
        <v>2985</v>
      </c>
      <c r="Q64" s="75">
        <v>35</v>
      </c>
      <c r="R64" s="75">
        <v>100</v>
      </c>
      <c r="S64" s="75">
        <v>5</v>
      </c>
      <c r="T64" s="75">
        <v>35</v>
      </c>
      <c r="U64" s="75">
        <v>100</v>
      </c>
      <c r="V64" s="75">
        <v>5</v>
      </c>
      <c r="W64" s="75" t="s">
        <v>2985</v>
      </c>
      <c r="X64" s="75">
        <v>283</v>
      </c>
      <c r="Y64" s="75">
        <v>53.44</v>
      </c>
      <c r="Z64" s="75" t="s">
        <v>2987</v>
      </c>
      <c r="AA64" s="75" t="s">
        <v>2985</v>
      </c>
      <c r="AB64" s="75" t="s">
        <v>2987</v>
      </c>
      <c r="AC64" s="75" t="s">
        <v>2985</v>
      </c>
      <c r="AD64" s="75">
        <v>2310000</v>
      </c>
      <c r="AE64" s="75" t="s">
        <v>2985</v>
      </c>
      <c r="AF64" s="75" t="s">
        <v>2985</v>
      </c>
      <c r="AG64" s="76" t="s">
        <v>20</v>
      </c>
      <c r="AH64" s="76" t="s">
        <v>2985</v>
      </c>
      <c r="AI64" s="76" t="s">
        <v>2985</v>
      </c>
      <c r="AJ64" s="77" t="s">
        <v>17</v>
      </c>
      <c r="AK64" s="77" t="s">
        <v>2985</v>
      </c>
      <c r="AL64" s="77">
        <v>11.5</v>
      </c>
      <c r="AM64" s="77" t="s">
        <v>2985</v>
      </c>
      <c r="AN64" s="77" t="s">
        <v>20</v>
      </c>
      <c r="AO64" s="77" t="s">
        <v>2985</v>
      </c>
      <c r="AP64" s="78" t="s">
        <v>2985</v>
      </c>
    </row>
    <row r="65" spans="1:42" ht="12.75" customHeight="1" x14ac:dyDescent="0.25">
      <c r="A65" s="72">
        <v>161</v>
      </c>
      <c r="B65" s="72">
        <v>174</v>
      </c>
      <c r="C65" s="73" t="s">
        <v>2434</v>
      </c>
      <c r="D65" s="73">
        <f>VLOOKUP(C65,'[1]City Populations'!A62:B1008,2,FALSE)</f>
        <v>404</v>
      </c>
      <c r="E65" s="72" t="s">
        <v>3276</v>
      </c>
      <c r="F65" s="72" t="s">
        <v>3277</v>
      </c>
      <c r="G65" s="73" t="s">
        <v>17</v>
      </c>
      <c r="H65" s="74">
        <v>10</v>
      </c>
      <c r="I65" s="74">
        <v>29.16</v>
      </c>
      <c r="J65" s="74">
        <v>53.11</v>
      </c>
      <c r="K65" s="74">
        <v>1000</v>
      </c>
      <c r="L65" s="74" t="s">
        <v>3278</v>
      </c>
      <c r="M65" s="74">
        <v>244.71</v>
      </c>
      <c r="N65" s="74">
        <v>963.21</v>
      </c>
      <c r="O65" s="74" t="s">
        <v>3279</v>
      </c>
      <c r="P65" s="74" t="s">
        <v>2985</v>
      </c>
      <c r="Q65" s="75">
        <v>45</v>
      </c>
      <c r="R65" s="75" t="s">
        <v>2985</v>
      </c>
      <c r="S65" s="75" t="s">
        <v>2985</v>
      </c>
      <c r="T65" s="75">
        <v>45</v>
      </c>
      <c r="U65" s="75" t="s">
        <v>2985</v>
      </c>
      <c r="V65" s="75" t="s">
        <v>2985</v>
      </c>
      <c r="W65" s="75" t="s">
        <v>3280</v>
      </c>
      <c r="X65" s="75">
        <v>203</v>
      </c>
      <c r="Y65" s="75">
        <v>75</v>
      </c>
      <c r="Z65" s="75" t="s">
        <v>2987</v>
      </c>
      <c r="AA65" s="75" t="s">
        <v>2987</v>
      </c>
      <c r="AB65" s="75" t="s">
        <v>2985</v>
      </c>
      <c r="AC65" s="75">
        <v>2000000</v>
      </c>
      <c r="AD65" s="75" t="s">
        <v>2985</v>
      </c>
      <c r="AE65" s="75" t="s">
        <v>2985</v>
      </c>
      <c r="AF65" s="75" t="s">
        <v>2985</v>
      </c>
      <c r="AG65" s="76" t="s">
        <v>20</v>
      </c>
      <c r="AH65" s="76" t="s">
        <v>2985</v>
      </c>
      <c r="AI65" s="76" t="s">
        <v>2985</v>
      </c>
      <c r="AJ65" s="77" t="s">
        <v>17</v>
      </c>
      <c r="AK65" s="77" t="s">
        <v>2985</v>
      </c>
      <c r="AL65" s="77">
        <v>11.5</v>
      </c>
      <c r="AM65" s="77" t="s">
        <v>2985</v>
      </c>
      <c r="AN65" s="77" t="s">
        <v>20</v>
      </c>
      <c r="AO65" s="77" t="s">
        <v>2985</v>
      </c>
      <c r="AP65" s="78" t="s">
        <v>3281</v>
      </c>
    </row>
    <row r="66" spans="1:42" ht="12.75" customHeight="1" x14ac:dyDescent="0.25">
      <c r="A66" s="72">
        <v>137</v>
      </c>
      <c r="B66" s="72">
        <v>148</v>
      </c>
      <c r="C66" s="73" t="s">
        <v>1694</v>
      </c>
      <c r="D66" s="73">
        <f>VLOOKUP(C66,'[1]City Populations'!A63:B1009,2,FALSE)</f>
        <v>214</v>
      </c>
      <c r="E66" s="72" t="s">
        <v>1695</v>
      </c>
      <c r="F66" s="72" t="s">
        <v>1696</v>
      </c>
      <c r="G66" s="73" t="s">
        <v>17</v>
      </c>
      <c r="H66" s="74">
        <v>35</v>
      </c>
      <c r="I66" s="74">
        <v>41</v>
      </c>
      <c r="J66" s="74">
        <v>51</v>
      </c>
      <c r="K66" s="74">
        <v>2000</v>
      </c>
      <c r="L66" s="74" t="s">
        <v>3282</v>
      </c>
      <c r="M66" s="74">
        <v>131</v>
      </c>
      <c r="N66" s="74">
        <v>431</v>
      </c>
      <c r="O66" s="74" t="s">
        <v>2985</v>
      </c>
      <c r="P66" s="74" t="s">
        <v>3283</v>
      </c>
      <c r="Q66" s="75">
        <v>25</v>
      </c>
      <c r="R66" s="75">
        <v>0</v>
      </c>
      <c r="S66" s="75">
        <v>0</v>
      </c>
      <c r="T66" s="75">
        <v>25</v>
      </c>
      <c r="U66" s="75">
        <v>0</v>
      </c>
      <c r="V66" s="75">
        <v>0</v>
      </c>
      <c r="W66" s="75" t="s">
        <v>2985</v>
      </c>
      <c r="X66" s="75">
        <v>100</v>
      </c>
      <c r="Y66" s="75">
        <v>25</v>
      </c>
      <c r="Z66" s="75" t="s">
        <v>2987</v>
      </c>
      <c r="AA66" s="75" t="s">
        <v>2985</v>
      </c>
      <c r="AB66" s="75" t="s">
        <v>2985</v>
      </c>
      <c r="AC66" s="75" t="s">
        <v>2985</v>
      </c>
      <c r="AD66" s="75" t="s">
        <v>2985</v>
      </c>
      <c r="AE66" s="75" t="s">
        <v>2985</v>
      </c>
      <c r="AF66" s="75" t="s">
        <v>2985</v>
      </c>
      <c r="AG66" s="76" t="s">
        <v>20</v>
      </c>
      <c r="AH66" s="76" t="s">
        <v>2985</v>
      </c>
      <c r="AI66" s="76" t="s">
        <v>2985</v>
      </c>
      <c r="AJ66" s="77" t="s">
        <v>2985</v>
      </c>
      <c r="AK66" s="77" t="s">
        <v>20</v>
      </c>
      <c r="AL66" s="77" t="s">
        <v>2985</v>
      </c>
      <c r="AM66" s="77" t="s">
        <v>2985</v>
      </c>
      <c r="AN66" s="77" t="s">
        <v>20</v>
      </c>
      <c r="AO66" s="77" t="s">
        <v>2985</v>
      </c>
      <c r="AP66" s="78" t="s">
        <v>2985</v>
      </c>
    </row>
    <row r="67" spans="1:42" ht="12.75" customHeight="1" x14ac:dyDescent="0.25">
      <c r="A67" s="72">
        <v>27</v>
      </c>
      <c r="B67" s="72">
        <v>28</v>
      </c>
      <c r="C67" s="73" t="s">
        <v>2444</v>
      </c>
      <c r="D67" s="73">
        <f>VLOOKUP(C67,'[1]City Populations'!A64:B1010,2,FALSE)</f>
        <v>309</v>
      </c>
      <c r="E67" s="72" t="s">
        <v>3284</v>
      </c>
      <c r="F67" s="72" t="s">
        <v>3285</v>
      </c>
      <c r="G67" s="73" t="s">
        <v>17</v>
      </c>
      <c r="H67" s="74">
        <v>15</v>
      </c>
      <c r="I67" s="74">
        <v>27</v>
      </c>
      <c r="J67" s="74">
        <v>47</v>
      </c>
      <c r="K67" s="74">
        <v>2000</v>
      </c>
      <c r="L67" s="74" t="s">
        <v>3286</v>
      </c>
      <c r="M67" s="74">
        <v>207</v>
      </c>
      <c r="N67" s="74">
        <v>807</v>
      </c>
      <c r="O67" s="74" t="s">
        <v>3287</v>
      </c>
      <c r="P67" s="74" t="s">
        <v>2985</v>
      </c>
      <c r="Q67" s="75">
        <v>15</v>
      </c>
      <c r="R67" s="75">
        <v>80</v>
      </c>
      <c r="S67" s="75">
        <v>15</v>
      </c>
      <c r="T67" s="75">
        <v>15</v>
      </c>
      <c r="U67" s="75">
        <v>80</v>
      </c>
      <c r="V67" s="75" t="s">
        <v>2985</v>
      </c>
      <c r="W67" s="75">
        <v>2000</v>
      </c>
      <c r="X67" s="75">
        <v>190</v>
      </c>
      <c r="Y67" s="75">
        <v>15</v>
      </c>
      <c r="Z67" s="75" t="s">
        <v>2987</v>
      </c>
      <c r="AA67" s="75" t="s">
        <v>2985</v>
      </c>
      <c r="AB67" s="75" t="s">
        <v>2985</v>
      </c>
      <c r="AC67" s="75" t="s">
        <v>2985</v>
      </c>
      <c r="AD67" s="75" t="s">
        <v>2985</v>
      </c>
      <c r="AE67" s="75" t="s">
        <v>2985</v>
      </c>
      <c r="AF67" s="75" t="s">
        <v>2985</v>
      </c>
      <c r="AG67" s="76" t="s">
        <v>20</v>
      </c>
      <c r="AH67" s="76" t="s">
        <v>2985</v>
      </c>
      <c r="AI67" s="76" t="s">
        <v>2985</v>
      </c>
      <c r="AJ67" s="77" t="s">
        <v>2985</v>
      </c>
      <c r="AK67" s="77" t="s">
        <v>20</v>
      </c>
      <c r="AL67" s="77" t="s">
        <v>2985</v>
      </c>
      <c r="AM67" s="77" t="s">
        <v>2985</v>
      </c>
      <c r="AN67" s="77" t="s">
        <v>2985</v>
      </c>
      <c r="AO67" s="77" t="s">
        <v>2985</v>
      </c>
      <c r="AP67" s="78" t="s">
        <v>2985</v>
      </c>
    </row>
    <row r="68" spans="1:42" ht="12.75" customHeight="1" x14ac:dyDescent="0.25">
      <c r="A68" s="72">
        <v>259</v>
      </c>
      <c r="B68" s="72">
        <v>279</v>
      </c>
      <c r="C68" s="73" t="s">
        <v>960</v>
      </c>
      <c r="D68" s="73">
        <f>VLOOKUP(C68,'[1]City Populations'!A65:B1011,2,FALSE)</f>
        <v>1585</v>
      </c>
      <c r="E68" s="72" t="s">
        <v>961</v>
      </c>
      <c r="F68" s="72" t="s">
        <v>3288</v>
      </c>
      <c r="G68" s="73" t="s">
        <v>17</v>
      </c>
      <c r="H68" s="74">
        <v>25</v>
      </c>
      <c r="I68" s="74">
        <v>40.75</v>
      </c>
      <c r="J68" s="74">
        <v>72.25</v>
      </c>
      <c r="K68" s="74" t="s">
        <v>3127</v>
      </c>
      <c r="L68" s="74" t="s">
        <v>2985</v>
      </c>
      <c r="M68" s="74">
        <v>361.25</v>
      </c>
      <c r="N68" s="74" t="s">
        <v>3289</v>
      </c>
      <c r="O68" s="74" t="s">
        <v>2985</v>
      </c>
      <c r="P68" s="74" t="s">
        <v>75</v>
      </c>
      <c r="Q68" s="75">
        <v>20</v>
      </c>
      <c r="R68" s="75">
        <v>100</v>
      </c>
      <c r="S68" s="75">
        <v>20</v>
      </c>
      <c r="T68" s="75">
        <v>20</v>
      </c>
      <c r="U68" s="75">
        <v>100</v>
      </c>
      <c r="V68" s="75">
        <v>20</v>
      </c>
      <c r="W68" s="75">
        <v>2500</v>
      </c>
      <c r="X68" s="75">
        <v>750</v>
      </c>
      <c r="Y68" s="75">
        <v>20</v>
      </c>
      <c r="Z68" s="75" t="s">
        <v>2985</v>
      </c>
      <c r="AA68" s="75" t="s">
        <v>2987</v>
      </c>
      <c r="AB68" s="75" t="s">
        <v>2985</v>
      </c>
      <c r="AC68" s="75">
        <v>1968000</v>
      </c>
      <c r="AD68" s="75" t="s">
        <v>2985</v>
      </c>
      <c r="AE68" s="75" t="s">
        <v>2985</v>
      </c>
      <c r="AF68" s="75" t="s">
        <v>2985</v>
      </c>
      <c r="AG68" s="76" t="s">
        <v>20</v>
      </c>
      <c r="AH68" s="76" t="s">
        <v>2985</v>
      </c>
      <c r="AI68" s="76" t="s">
        <v>2985</v>
      </c>
      <c r="AJ68" s="77" t="s">
        <v>2985</v>
      </c>
      <c r="AK68" s="77" t="s">
        <v>20</v>
      </c>
      <c r="AL68" s="77" t="s">
        <v>2985</v>
      </c>
      <c r="AM68" s="77" t="s">
        <v>2985</v>
      </c>
      <c r="AN68" s="77" t="s">
        <v>2985</v>
      </c>
      <c r="AO68" s="77" t="s">
        <v>2985</v>
      </c>
      <c r="AP68" s="78" t="s">
        <v>2985</v>
      </c>
    </row>
    <row r="69" spans="1:42" ht="12.75" customHeight="1" x14ac:dyDescent="0.25">
      <c r="A69" s="72">
        <v>113</v>
      </c>
      <c r="B69" s="72">
        <v>121</v>
      </c>
      <c r="C69" s="73" t="s">
        <v>758</v>
      </c>
      <c r="D69" s="73">
        <f>VLOOKUP(C69,'[1]City Populations'!A66:B1012,2,FALSE)</f>
        <v>281</v>
      </c>
      <c r="E69" s="72" t="s">
        <v>759</v>
      </c>
      <c r="F69" s="72" t="s">
        <v>760</v>
      </c>
      <c r="G69" s="73" t="s">
        <v>17</v>
      </c>
      <c r="H69" s="74">
        <v>10</v>
      </c>
      <c r="I69" s="74">
        <v>25</v>
      </c>
      <c r="J69" s="74">
        <v>50</v>
      </c>
      <c r="K69" s="74">
        <v>2000</v>
      </c>
      <c r="L69" s="74" t="s">
        <v>656</v>
      </c>
      <c r="M69" s="74" t="s">
        <v>3290</v>
      </c>
      <c r="N69" s="74" t="s">
        <v>3291</v>
      </c>
      <c r="O69" s="74" t="s">
        <v>3292</v>
      </c>
      <c r="P69" s="74" t="s">
        <v>95</v>
      </c>
      <c r="Q69" s="75">
        <v>11.5</v>
      </c>
      <c r="R69" s="75">
        <v>100</v>
      </c>
      <c r="S69" s="75">
        <v>4</v>
      </c>
      <c r="T69" s="75">
        <v>11.5</v>
      </c>
      <c r="U69" s="75">
        <v>100</v>
      </c>
      <c r="V69" s="75">
        <v>4</v>
      </c>
      <c r="W69" s="75" t="s">
        <v>778</v>
      </c>
      <c r="X69" s="75">
        <v>120</v>
      </c>
      <c r="Y69" s="75">
        <v>40.200000000000003</v>
      </c>
      <c r="Z69" s="75" t="s">
        <v>2987</v>
      </c>
      <c r="AA69" s="75" t="s">
        <v>2985</v>
      </c>
      <c r="AB69" s="75" t="s">
        <v>2985</v>
      </c>
      <c r="AC69" s="75" t="s">
        <v>2985</v>
      </c>
      <c r="AD69" s="75" t="s">
        <v>2985</v>
      </c>
      <c r="AE69" s="75" t="s">
        <v>2985</v>
      </c>
      <c r="AF69" s="75" t="s">
        <v>2985</v>
      </c>
      <c r="AG69" s="76" t="s">
        <v>20</v>
      </c>
      <c r="AH69" s="76" t="s">
        <v>2985</v>
      </c>
      <c r="AI69" s="76" t="s">
        <v>2985</v>
      </c>
      <c r="AJ69" s="77" t="s">
        <v>17</v>
      </c>
      <c r="AK69" s="77" t="s">
        <v>2985</v>
      </c>
      <c r="AL69" s="77">
        <v>16.25</v>
      </c>
      <c r="AM69" s="77" t="s">
        <v>17</v>
      </c>
      <c r="AN69" s="77" t="s">
        <v>2985</v>
      </c>
      <c r="AO69" s="77">
        <v>16.25</v>
      </c>
      <c r="AP69" s="78" t="s">
        <v>3293</v>
      </c>
    </row>
    <row r="70" spans="1:42" ht="12.75" customHeight="1" x14ac:dyDescent="0.25">
      <c r="A70" s="72">
        <v>347</v>
      </c>
      <c r="B70" s="72">
        <v>367</v>
      </c>
      <c r="C70" s="73" t="s">
        <v>2451</v>
      </c>
      <c r="D70" s="73">
        <f>VLOOKUP(C70,'[1]City Populations'!A67:B1013,2,FALSE)</f>
        <v>7834</v>
      </c>
      <c r="E70" s="72" t="s">
        <v>3294</v>
      </c>
      <c r="F70" s="72" t="s">
        <v>3295</v>
      </c>
      <c r="G70" s="73" t="s">
        <v>17</v>
      </c>
      <c r="H70" s="74">
        <v>9.07</v>
      </c>
      <c r="I70" s="74">
        <v>21.61</v>
      </c>
      <c r="J70" s="74">
        <v>43.19</v>
      </c>
      <c r="K70" s="74" t="s">
        <v>3296</v>
      </c>
      <c r="L70" s="74" t="s">
        <v>3297</v>
      </c>
      <c r="M70" s="74">
        <v>181.01</v>
      </c>
      <c r="N70" s="74">
        <v>585.66999999999996</v>
      </c>
      <c r="O70" s="74" t="s">
        <v>2985</v>
      </c>
      <c r="P70" s="74" t="s">
        <v>3298</v>
      </c>
      <c r="Q70" s="75">
        <v>5.78</v>
      </c>
      <c r="R70" s="75">
        <v>100</v>
      </c>
      <c r="S70" s="75">
        <v>10.09</v>
      </c>
      <c r="T70" s="75">
        <v>5.78</v>
      </c>
      <c r="U70" s="75">
        <v>100</v>
      </c>
      <c r="V70" s="75">
        <v>10.09</v>
      </c>
      <c r="W70" s="75" t="s">
        <v>3299</v>
      </c>
      <c r="X70" s="75">
        <v>3262</v>
      </c>
      <c r="Y70" s="75">
        <v>21</v>
      </c>
      <c r="Z70" s="75" t="s">
        <v>2985</v>
      </c>
      <c r="AA70" s="75" t="s">
        <v>2987</v>
      </c>
      <c r="AB70" s="75" t="s">
        <v>2987</v>
      </c>
      <c r="AC70" s="75">
        <v>1232000</v>
      </c>
      <c r="AD70" s="75">
        <v>4000000</v>
      </c>
      <c r="AE70" s="75" t="s">
        <v>2985</v>
      </c>
      <c r="AF70" s="75" t="s">
        <v>2985</v>
      </c>
      <c r="AG70" s="76" t="s">
        <v>17</v>
      </c>
      <c r="AH70" s="76" t="s">
        <v>3300</v>
      </c>
      <c r="AI70" s="76" t="s">
        <v>3301</v>
      </c>
      <c r="AJ70" s="77" t="s">
        <v>2985</v>
      </c>
      <c r="AK70" s="77" t="s">
        <v>20</v>
      </c>
      <c r="AL70" s="77" t="s">
        <v>2985</v>
      </c>
      <c r="AM70" s="77" t="s">
        <v>2985</v>
      </c>
      <c r="AN70" s="77" t="s">
        <v>20</v>
      </c>
      <c r="AO70" s="77" t="s">
        <v>2985</v>
      </c>
      <c r="AP70" s="78" t="s">
        <v>3302</v>
      </c>
    </row>
    <row r="71" spans="1:42" ht="12.75" customHeight="1" x14ac:dyDescent="0.25">
      <c r="A71" s="72">
        <v>237</v>
      </c>
      <c r="B71" s="72">
        <v>257</v>
      </c>
      <c r="C71" s="73" t="s">
        <v>2452</v>
      </c>
      <c r="D71" s="73">
        <f>VLOOKUP(C71,'[1]City Populations'!A68:B1014,2,FALSE)</f>
        <v>250</v>
      </c>
      <c r="E71" s="72" t="s">
        <v>3303</v>
      </c>
      <c r="F71" s="72" t="s">
        <v>3304</v>
      </c>
      <c r="G71" s="73" t="s">
        <v>17</v>
      </c>
      <c r="H71" s="74">
        <v>18</v>
      </c>
      <c r="I71" s="74" t="s">
        <v>2985</v>
      </c>
      <c r="J71" s="74" t="s">
        <v>2985</v>
      </c>
      <c r="K71" s="74" t="s">
        <v>3305</v>
      </c>
      <c r="L71" s="74" t="s">
        <v>2985</v>
      </c>
      <c r="M71" s="74" t="s">
        <v>2985</v>
      </c>
      <c r="N71" s="74" t="s">
        <v>2985</v>
      </c>
      <c r="O71" s="74" t="s">
        <v>3306</v>
      </c>
      <c r="P71" s="74" t="s">
        <v>2985</v>
      </c>
      <c r="Q71" s="75">
        <v>16.25</v>
      </c>
      <c r="R71" s="75" t="s">
        <v>2985</v>
      </c>
      <c r="S71" s="75" t="s">
        <v>2985</v>
      </c>
      <c r="T71" s="75">
        <v>16.25</v>
      </c>
      <c r="U71" s="75" t="s">
        <v>2985</v>
      </c>
      <c r="V71" s="75" t="s">
        <v>2985</v>
      </c>
      <c r="W71" s="75" t="s">
        <v>2985</v>
      </c>
      <c r="X71" s="75">
        <v>130</v>
      </c>
      <c r="Y71" s="75">
        <v>16.25</v>
      </c>
      <c r="Z71" s="75" t="s">
        <v>2987</v>
      </c>
      <c r="AA71" s="75" t="s">
        <v>2985</v>
      </c>
      <c r="AB71" s="75" t="s">
        <v>2985</v>
      </c>
      <c r="AC71" s="75" t="s">
        <v>2985</v>
      </c>
      <c r="AD71" s="75" t="s">
        <v>2985</v>
      </c>
      <c r="AE71" s="75" t="s">
        <v>2985</v>
      </c>
      <c r="AF71" s="75" t="s">
        <v>2985</v>
      </c>
      <c r="AG71" s="76" t="s">
        <v>20</v>
      </c>
      <c r="AH71" s="76" t="s">
        <v>2985</v>
      </c>
      <c r="AI71" s="76" t="s">
        <v>2985</v>
      </c>
      <c r="AJ71" s="77" t="s">
        <v>2985</v>
      </c>
      <c r="AK71" s="77" t="s">
        <v>20</v>
      </c>
      <c r="AL71" s="77" t="s">
        <v>2985</v>
      </c>
      <c r="AM71" s="77" t="s">
        <v>17</v>
      </c>
      <c r="AN71" s="77" t="s">
        <v>2985</v>
      </c>
      <c r="AO71" s="77">
        <v>4.5</v>
      </c>
      <c r="AP71" s="78" t="s">
        <v>3307</v>
      </c>
    </row>
    <row r="72" spans="1:42" ht="12.75" customHeight="1" x14ac:dyDescent="0.25">
      <c r="A72" s="72">
        <v>122</v>
      </c>
      <c r="B72" s="72">
        <v>130</v>
      </c>
      <c r="C72" s="73" t="s">
        <v>548</v>
      </c>
      <c r="D72" s="73">
        <f>VLOOKUP(C72,'[1]City Populations'!A69:B1015,2,FALSE)</f>
        <v>262</v>
      </c>
      <c r="E72" s="72" t="s">
        <v>3308</v>
      </c>
      <c r="F72" s="72" t="s">
        <v>550</v>
      </c>
      <c r="G72" s="73" t="s">
        <v>17</v>
      </c>
      <c r="H72" s="74">
        <v>25</v>
      </c>
      <c r="I72" s="74">
        <v>51</v>
      </c>
      <c r="J72" s="74">
        <v>83.5</v>
      </c>
      <c r="K72" s="74">
        <v>1000</v>
      </c>
      <c r="L72" s="74" t="s">
        <v>3309</v>
      </c>
      <c r="M72" s="74">
        <v>343.5</v>
      </c>
      <c r="N72" s="74" t="s">
        <v>3310</v>
      </c>
      <c r="O72" s="74" t="s">
        <v>3311</v>
      </c>
      <c r="P72" s="74" t="s">
        <v>2985</v>
      </c>
      <c r="Q72" s="75" t="s">
        <v>2985</v>
      </c>
      <c r="R72" s="75" t="s">
        <v>2985</v>
      </c>
      <c r="S72" s="75">
        <v>25</v>
      </c>
      <c r="T72" s="75" t="s">
        <v>2985</v>
      </c>
      <c r="U72" s="75" t="s">
        <v>2985</v>
      </c>
      <c r="V72" s="75">
        <v>25</v>
      </c>
      <c r="W72" s="75">
        <v>1000</v>
      </c>
      <c r="X72" s="75">
        <v>130</v>
      </c>
      <c r="Y72" s="75">
        <v>43.75</v>
      </c>
      <c r="Z72" s="75" t="s">
        <v>2987</v>
      </c>
      <c r="AA72" s="75" t="s">
        <v>2987</v>
      </c>
      <c r="AB72" s="75" t="s">
        <v>2985</v>
      </c>
      <c r="AC72" s="75">
        <v>396000</v>
      </c>
      <c r="AD72" s="75" t="s">
        <v>2985</v>
      </c>
      <c r="AE72" s="75" t="s">
        <v>2985</v>
      </c>
      <c r="AF72" s="75" t="s">
        <v>2985</v>
      </c>
      <c r="AG72" s="76" t="s">
        <v>20</v>
      </c>
      <c r="AH72" s="76" t="s">
        <v>2985</v>
      </c>
      <c r="AI72" s="76" t="s">
        <v>2985</v>
      </c>
      <c r="AJ72" s="77" t="s">
        <v>2985</v>
      </c>
      <c r="AK72" s="77" t="s">
        <v>20</v>
      </c>
      <c r="AL72" s="77" t="s">
        <v>2985</v>
      </c>
      <c r="AM72" s="77" t="s">
        <v>2985</v>
      </c>
      <c r="AN72" s="77" t="s">
        <v>20</v>
      </c>
      <c r="AO72" s="77" t="s">
        <v>2985</v>
      </c>
      <c r="AP72" s="78" t="s">
        <v>2985</v>
      </c>
    </row>
    <row r="73" spans="1:42" s="80" customFormat="1" ht="12.75" customHeight="1" x14ac:dyDescent="0.25">
      <c r="A73" s="72">
        <v>214</v>
      </c>
      <c r="B73" s="72">
        <v>230</v>
      </c>
      <c r="C73" s="73" t="s">
        <v>3312</v>
      </c>
      <c r="D73" s="73">
        <v>88</v>
      </c>
      <c r="E73" s="72" t="s">
        <v>3313</v>
      </c>
      <c r="F73" s="72" t="s">
        <v>3314</v>
      </c>
      <c r="G73" s="73" t="s">
        <v>17</v>
      </c>
      <c r="H73" s="74" t="s">
        <v>2985</v>
      </c>
      <c r="I73" s="74" t="s">
        <v>2985</v>
      </c>
      <c r="J73" s="74" t="s">
        <v>2985</v>
      </c>
      <c r="K73" s="74" t="s">
        <v>2985</v>
      </c>
      <c r="L73" s="74" t="s">
        <v>2985</v>
      </c>
      <c r="M73" s="74" t="s">
        <v>2985</v>
      </c>
      <c r="N73" s="74" t="s">
        <v>2985</v>
      </c>
      <c r="O73" s="74" t="s">
        <v>2985</v>
      </c>
      <c r="P73" s="74" t="s">
        <v>2985</v>
      </c>
      <c r="Q73" s="75">
        <v>15</v>
      </c>
      <c r="R73" s="75" t="s">
        <v>2985</v>
      </c>
      <c r="S73" s="75" t="s">
        <v>2985</v>
      </c>
      <c r="T73" s="75">
        <v>15</v>
      </c>
      <c r="U73" s="75" t="s">
        <v>2985</v>
      </c>
      <c r="V73" s="75" t="s">
        <v>2985</v>
      </c>
      <c r="W73" s="75" t="s">
        <v>2985</v>
      </c>
      <c r="X73" s="75">
        <v>50</v>
      </c>
      <c r="Y73" s="75" t="s">
        <v>2985</v>
      </c>
      <c r="Z73" s="75" t="s">
        <v>2987</v>
      </c>
      <c r="AA73" s="75" t="s">
        <v>2985</v>
      </c>
      <c r="AB73" s="75" t="s">
        <v>2985</v>
      </c>
      <c r="AC73" s="75" t="s">
        <v>2985</v>
      </c>
      <c r="AD73" s="75" t="s">
        <v>2985</v>
      </c>
      <c r="AE73" s="75" t="s">
        <v>2985</v>
      </c>
      <c r="AF73" s="75" t="s">
        <v>2985</v>
      </c>
      <c r="AG73" s="76" t="s">
        <v>20</v>
      </c>
      <c r="AH73" s="76" t="s">
        <v>2985</v>
      </c>
      <c r="AI73" s="76" t="s">
        <v>2985</v>
      </c>
      <c r="AJ73" s="77" t="s">
        <v>17</v>
      </c>
      <c r="AK73" s="77" t="s">
        <v>2985</v>
      </c>
      <c r="AL73" s="77">
        <v>18</v>
      </c>
      <c r="AM73" s="77" t="s">
        <v>17</v>
      </c>
      <c r="AN73" s="77" t="s">
        <v>2985</v>
      </c>
      <c r="AO73" s="77">
        <v>2</v>
      </c>
      <c r="AP73" s="78" t="s">
        <v>3315</v>
      </c>
    </row>
    <row r="74" spans="1:42" ht="12.75" customHeight="1" x14ac:dyDescent="0.25">
      <c r="A74" s="72">
        <v>188</v>
      </c>
      <c r="B74" s="72">
        <v>201</v>
      </c>
      <c r="C74" s="73" t="s">
        <v>3316</v>
      </c>
      <c r="D74" s="73">
        <f>VLOOKUP(C74,'[1]City Populations'!A71:B1017,2,FALSE)</f>
        <v>843</v>
      </c>
      <c r="E74" s="72" t="s">
        <v>3317</v>
      </c>
      <c r="F74" s="72" t="s">
        <v>3318</v>
      </c>
      <c r="G74" s="73" t="s">
        <v>17</v>
      </c>
      <c r="H74" s="74">
        <v>22.92</v>
      </c>
      <c r="I74" s="74">
        <v>37.03</v>
      </c>
      <c r="J74" s="74">
        <v>52.32</v>
      </c>
      <c r="K74" s="74">
        <v>1000</v>
      </c>
      <c r="L74" s="74">
        <v>3.53</v>
      </c>
      <c r="M74" s="74">
        <v>134.76</v>
      </c>
      <c r="N74" s="74" t="s">
        <v>2985</v>
      </c>
      <c r="O74" s="74" t="s">
        <v>2985</v>
      </c>
      <c r="P74" s="74" t="s">
        <v>95</v>
      </c>
      <c r="Q74" s="75" t="s">
        <v>2985</v>
      </c>
      <c r="R74" s="75" t="s">
        <v>2985</v>
      </c>
      <c r="S74" s="75">
        <v>46.8</v>
      </c>
      <c r="T74" s="75" t="s">
        <v>2985</v>
      </c>
      <c r="U74" s="75" t="s">
        <v>2985</v>
      </c>
      <c r="V74" s="75">
        <v>46.8</v>
      </c>
      <c r="W74" s="75" t="s">
        <v>3319</v>
      </c>
      <c r="X74" s="75">
        <v>407</v>
      </c>
      <c r="Y74" s="75">
        <v>57.8</v>
      </c>
      <c r="Z74" s="75" t="s">
        <v>2985</v>
      </c>
      <c r="AA74" s="75" t="s">
        <v>2987</v>
      </c>
      <c r="AB74" s="75" t="s">
        <v>2985</v>
      </c>
      <c r="AC74" s="75">
        <v>1647000</v>
      </c>
      <c r="AD74" s="75" t="s">
        <v>2985</v>
      </c>
      <c r="AE74" s="75" t="s">
        <v>2985</v>
      </c>
      <c r="AF74" s="75" t="s">
        <v>2985</v>
      </c>
      <c r="AG74" s="76" t="s">
        <v>20</v>
      </c>
      <c r="AH74" s="76" t="s">
        <v>2985</v>
      </c>
      <c r="AI74" s="76" t="s">
        <v>2985</v>
      </c>
      <c r="AJ74" s="77" t="s">
        <v>2985</v>
      </c>
      <c r="AK74" s="77" t="s">
        <v>20</v>
      </c>
      <c r="AL74" s="77" t="s">
        <v>2985</v>
      </c>
      <c r="AM74" s="77" t="s">
        <v>17</v>
      </c>
      <c r="AN74" s="77" t="s">
        <v>2985</v>
      </c>
      <c r="AO74" s="77">
        <v>3.5</v>
      </c>
      <c r="AP74" s="78" t="s">
        <v>2985</v>
      </c>
    </row>
    <row r="75" spans="1:42" ht="12.75" customHeight="1" x14ac:dyDescent="0.25">
      <c r="A75" s="72">
        <v>195</v>
      </c>
      <c r="B75" s="72">
        <v>209</v>
      </c>
      <c r="C75" s="73" t="s">
        <v>717</v>
      </c>
      <c r="D75" s="73">
        <f>VLOOKUP(C75,'[1]City Populations'!A72:B1018,2,FALSE)</f>
        <v>131</v>
      </c>
      <c r="E75" s="72" t="s">
        <v>718</v>
      </c>
      <c r="F75" s="72" t="s">
        <v>3320</v>
      </c>
      <c r="G75" s="73" t="s">
        <v>17</v>
      </c>
      <c r="H75" s="74">
        <v>40</v>
      </c>
      <c r="I75" s="74" t="s">
        <v>2985</v>
      </c>
      <c r="J75" s="74" t="s">
        <v>2985</v>
      </c>
      <c r="K75" s="74">
        <v>4000</v>
      </c>
      <c r="L75" s="74" t="s">
        <v>656</v>
      </c>
      <c r="M75" s="74" t="s">
        <v>2985</v>
      </c>
      <c r="N75" s="74" t="s">
        <v>2985</v>
      </c>
      <c r="O75" s="74" t="s">
        <v>2985</v>
      </c>
      <c r="P75" s="74" t="s">
        <v>2985</v>
      </c>
      <c r="Q75" s="75" t="s">
        <v>2985</v>
      </c>
      <c r="R75" s="75" t="s">
        <v>2985</v>
      </c>
      <c r="S75" s="75" t="s">
        <v>2985</v>
      </c>
      <c r="T75" s="75" t="s">
        <v>2985</v>
      </c>
      <c r="U75" s="75" t="s">
        <v>2985</v>
      </c>
      <c r="V75" s="75" t="s">
        <v>2985</v>
      </c>
      <c r="W75" s="75" t="s">
        <v>2985</v>
      </c>
      <c r="X75" s="75" t="s">
        <v>2985</v>
      </c>
      <c r="Y75" s="75" t="s">
        <v>2985</v>
      </c>
      <c r="Z75" s="75" t="s">
        <v>2985</v>
      </c>
      <c r="AA75" s="75" t="s">
        <v>2985</v>
      </c>
      <c r="AB75" s="75" t="s">
        <v>2985</v>
      </c>
      <c r="AC75" s="75" t="s">
        <v>2985</v>
      </c>
      <c r="AD75" s="75" t="s">
        <v>2985</v>
      </c>
      <c r="AE75" s="75" t="s">
        <v>2985</v>
      </c>
      <c r="AF75" s="75" t="s">
        <v>2985</v>
      </c>
      <c r="AG75" s="76" t="s">
        <v>20</v>
      </c>
      <c r="AH75" s="76" t="s">
        <v>2985</v>
      </c>
      <c r="AI75" s="76" t="s">
        <v>2985</v>
      </c>
      <c r="AJ75" s="77" t="s">
        <v>2985</v>
      </c>
      <c r="AK75" s="77" t="s">
        <v>20</v>
      </c>
      <c r="AL75" s="77" t="s">
        <v>2985</v>
      </c>
      <c r="AM75" s="77" t="s">
        <v>2985</v>
      </c>
      <c r="AN75" s="77" t="s">
        <v>2985</v>
      </c>
      <c r="AO75" s="77" t="s">
        <v>2985</v>
      </c>
      <c r="AP75" s="78" t="s">
        <v>2985</v>
      </c>
    </row>
    <row r="76" spans="1:42" ht="12.75" customHeight="1" x14ac:dyDescent="0.25">
      <c r="A76" s="72">
        <v>112</v>
      </c>
      <c r="B76" s="72">
        <v>120</v>
      </c>
      <c r="C76" s="73" t="s">
        <v>2462</v>
      </c>
      <c r="D76" s="73">
        <f>VLOOKUP(C76,'[1]City Populations'!A73:B1019,2,FALSE)</f>
        <v>837</v>
      </c>
      <c r="E76" s="72" t="s">
        <v>3321</v>
      </c>
      <c r="F76" s="72" t="s">
        <v>3322</v>
      </c>
      <c r="G76" s="73" t="s">
        <v>17</v>
      </c>
      <c r="H76" s="74">
        <v>5.5</v>
      </c>
      <c r="I76" s="74">
        <v>43.84</v>
      </c>
      <c r="J76" s="74">
        <v>82.18</v>
      </c>
      <c r="K76" s="74" t="s">
        <v>3323</v>
      </c>
      <c r="L76" s="74" t="s">
        <v>3324</v>
      </c>
      <c r="M76" s="74">
        <v>388.92</v>
      </c>
      <c r="N76" s="74" t="s">
        <v>3325</v>
      </c>
      <c r="O76" s="74" t="s">
        <v>3326</v>
      </c>
      <c r="P76" s="74" t="s">
        <v>75</v>
      </c>
      <c r="Q76" s="75">
        <v>15.5</v>
      </c>
      <c r="R76" s="75" t="s">
        <v>2985</v>
      </c>
      <c r="S76" s="75">
        <v>17.510000000000002</v>
      </c>
      <c r="T76" s="75">
        <v>15.5</v>
      </c>
      <c r="U76" s="75" t="s">
        <v>2985</v>
      </c>
      <c r="V76" s="75">
        <v>17.510000000000002</v>
      </c>
      <c r="W76" s="75" t="s">
        <v>3327</v>
      </c>
      <c r="X76" s="75">
        <v>359</v>
      </c>
      <c r="Y76" s="75">
        <v>22.98</v>
      </c>
      <c r="Z76" s="75" t="s">
        <v>2987</v>
      </c>
      <c r="AA76" s="75" t="s">
        <v>2987</v>
      </c>
      <c r="AB76" s="75" t="s">
        <v>2985</v>
      </c>
      <c r="AC76" s="75">
        <v>311000</v>
      </c>
      <c r="AD76" s="75" t="s">
        <v>2985</v>
      </c>
      <c r="AE76" s="75" t="s">
        <v>2985</v>
      </c>
      <c r="AF76" s="75" t="s">
        <v>2985</v>
      </c>
      <c r="AG76" s="76" t="s">
        <v>20</v>
      </c>
      <c r="AH76" s="76" t="s">
        <v>2985</v>
      </c>
      <c r="AI76" s="76" t="s">
        <v>2985</v>
      </c>
      <c r="AJ76" s="77" t="s">
        <v>17</v>
      </c>
      <c r="AK76" s="77" t="s">
        <v>2985</v>
      </c>
      <c r="AL76" s="77">
        <v>21.75</v>
      </c>
      <c r="AM76" s="77" t="s">
        <v>17</v>
      </c>
      <c r="AN76" s="77" t="s">
        <v>2985</v>
      </c>
      <c r="AO76" s="77" t="s">
        <v>2985</v>
      </c>
      <c r="AP76" s="78" t="s">
        <v>3328</v>
      </c>
    </row>
    <row r="77" spans="1:42" ht="12.75" customHeight="1" x14ac:dyDescent="0.25">
      <c r="A77" s="72">
        <v>181</v>
      </c>
      <c r="B77" s="72">
        <v>194</v>
      </c>
      <c r="C77" s="73" t="s">
        <v>1321</v>
      </c>
      <c r="D77" s="73">
        <f>VLOOKUP(C77,'[1]City Populations'!A74:B1020,2,FALSE)</f>
        <v>8127</v>
      </c>
      <c r="E77" s="72" t="s">
        <v>3329</v>
      </c>
      <c r="F77" s="72" t="s">
        <v>3330</v>
      </c>
      <c r="G77" s="73" t="s">
        <v>17</v>
      </c>
      <c r="H77" s="74">
        <v>6.9</v>
      </c>
      <c r="I77" s="74">
        <v>8.0299999999999994</v>
      </c>
      <c r="J77" s="74">
        <v>12.53</v>
      </c>
      <c r="K77" s="74" t="s">
        <v>3331</v>
      </c>
      <c r="L77" s="74" t="s">
        <v>3332</v>
      </c>
      <c r="M77" s="74">
        <v>40.53</v>
      </c>
      <c r="N77" s="74">
        <v>112.72</v>
      </c>
      <c r="O77" s="74" t="s">
        <v>3198</v>
      </c>
      <c r="P77" s="74" t="s">
        <v>2985</v>
      </c>
      <c r="Q77" s="75">
        <v>7.66</v>
      </c>
      <c r="R77" s="75" t="s">
        <v>2985</v>
      </c>
      <c r="S77" s="75" t="s">
        <v>2985</v>
      </c>
      <c r="T77" s="75">
        <v>7.66</v>
      </c>
      <c r="U77" s="75" t="s">
        <v>2985</v>
      </c>
      <c r="V77" s="75" t="s">
        <v>2985</v>
      </c>
      <c r="W77" s="75" t="s">
        <v>3333</v>
      </c>
      <c r="X77" s="75">
        <v>2900</v>
      </c>
      <c r="Y77" s="75">
        <v>21.46</v>
      </c>
      <c r="Z77" s="75" t="s">
        <v>2985</v>
      </c>
      <c r="AA77" s="75" t="s">
        <v>2985</v>
      </c>
      <c r="AB77" s="75" t="s">
        <v>2985</v>
      </c>
      <c r="AC77" s="75" t="s">
        <v>2985</v>
      </c>
      <c r="AD77" s="75" t="s">
        <v>2985</v>
      </c>
      <c r="AE77" s="75" t="s">
        <v>3009</v>
      </c>
      <c r="AF77" s="75" t="s">
        <v>3198</v>
      </c>
      <c r="AG77" s="76" t="s">
        <v>20</v>
      </c>
      <c r="AH77" s="76" t="s">
        <v>2985</v>
      </c>
      <c r="AI77" s="76" t="s">
        <v>2985</v>
      </c>
      <c r="AJ77" s="77" t="s">
        <v>2985</v>
      </c>
      <c r="AK77" s="77" t="s">
        <v>20</v>
      </c>
      <c r="AL77" s="77" t="s">
        <v>2985</v>
      </c>
      <c r="AM77" s="77" t="s">
        <v>2985</v>
      </c>
      <c r="AN77" s="77" t="s">
        <v>20</v>
      </c>
      <c r="AO77" s="77" t="s">
        <v>2985</v>
      </c>
      <c r="AP77" s="78" t="s">
        <v>3334</v>
      </c>
    </row>
    <row r="78" spans="1:42" ht="12.75" customHeight="1" x14ac:dyDescent="0.25">
      <c r="A78" s="81">
        <v>319</v>
      </c>
      <c r="B78" s="81">
        <v>339</v>
      </c>
      <c r="C78" s="73" t="s">
        <v>2301</v>
      </c>
      <c r="D78" s="73">
        <f>VLOOKUP(C78,'[1]City Populations'!A75:B1021,2,FALSE)</f>
        <v>159</v>
      </c>
      <c r="E78" s="81" t="s">
        <v>3335</v>
      </c>
      <c r="F78" s="81" t="s">
        <v>3336</v>
      </c>
      <c r="G78" s="73" t="s">
        <v>17</v>
      </c>
      <c r="H78" s="74">
        <v>33.340000000000003</v>
      </c>
      <c r="I78" s="74" t="s">
        <v>3337</v>
      </c>
      <c r="J78" s="74" t="s">
        <v>3338</v>
      </c>
      <c r="K78" s="74" t="s">
        <v>3339</v>
      </c>
      <c r="L78" s="74" t="s">
        <v>242</v>
      </c>
      <c r="M78" s="74" t="s">
        <v>2985</v>
      </c>
      <c r="N78" s="74" t="s">
        <v>2985</v>
      </c>
      <c r="O78" s="74" t="s">
        <v>3340</v>
      </c>
      <c r="P78" s="74" t="s">
        <v>2985</v>
      </c>
      <c r="Q78" s="75">
        <v>17.18</v>
      </c>
      <c r="R78" s="75" t="s">
        <v>2985</v>
      </c>
      <c r="S78" s="75" t="s">
        <v>2985</v>
      </c>
      <c r="T78" s="75" t="s">
        <v>2985</v>
      </c>
      <c r="U78" s="75" t="s">
        <v>2985</v>
      </c>
      <c r="V78" s="75" t="s">
        <v>2985</v>
      </c>
      <c r="W78" s="75" t="s">
        <v>3341</v>
      </c>
      <c r="X78" s="75">
        <v>70</v>
      </c>
      <c r="Y78" s="75" t="s">
        <v>2985</v>
      </c>
      <c r="Z78" s="75" t="s">
        <v>2987</v>
      </c>
      <c r="AA78" s="75" t="s">
        <v>2985</v>
      </c>
      <c r="AB78" s="75" t="s">
        <v>2985</v>
      </c>
      <c r="AC78" s="75" t="s">
        <v>2985</v>
      </c>
      <c r="AD78" s="75" t="s">
        <v>2985</v>
      </c>
      <c r="AE78" s="75" t="s">
        <v>2985</v>
      </c>
      <c r="AF78" s="75" t="s">
        <v>2985</v>
      </c>
      <c r="AG78" s="76" t="s">
        <v>20</v>
      </c>
      <c r="AH78" s="76" t="s">
        <v>2985</v>
      </c>
      <c r="AI78" s="76" t="s">
        <v>2985</v>
      </c>
      <c r="AJ78" s="77" t="s">
        <v>2985</v>
      </c>
      <c r="AK78" s="77" t="s">
        <v>20</v>
      </c>
      <c r="AL78" s="77" t="s">
        <v>2985</v>
      </c>
      <c r="AM78" s="77" t="s">
        <v>2985</v>
      </c>
      <c r="AN78" s="77" t="s">
        <v>20</v>
      </c>
      <c r="AO78" s="77" t="s">
        <v>2985</v>
      </c>
      <c r="AP78" s="78" t="s">
        <v>3342</v>
      </c>
    </row>
    <row r="79" spans="1:42" ht="12.75" customHeight="1" x14ac:dyDescent="0.25">
      <c r="A79" s="72">
        <v>308</v>
      </c>
      <c r="B79" s="72">
        <v>326</v>
      </c>
      <c r="C79" s="73" t="s">
        <v>2467</v>
      </c>
      <c r="D79" s="73">
        <f>VLOOKUP(C79,'[1]City Populations'!A76:B1022,2,FALSE)</f>
        <v>460</v>
      </c>
      <c r="E79" s="72" t="s">
        <v>3343</v>
      </c>
      <c r="F79" s="72" t="s">
        <v>3344</v>
      </c>
      <c r="G79" s="73" t="s">
        <v>17</v>
      </c>
      <c r="H79" s="74">
        <v>10</v>
      </c>
      <c r="I79" s="74">
        <v>24</v>
      </c>
      <c r="J79" s="74">
        <v>41.5</v>
      </c>
      <c r="K79" s="74">
        <v>1000</v>
      </c>
      <c r="L79" s="74">
        <v>3.5</v>
      </c>
      <c r="M79" s="74">
        <v>181.5</v>
      </c>
      <c r="N79" s="74">
        <v>706.5</v>
      </c>
      <c r="O79" s="74" t="s">
        <v>3345</v>
      </c>
      <c r="P79" s="74" t="s">
        <v>2985</v>
      </c>
      <c r="Q79" s="75" t="s">
        <v>2985</v>
      </c>
      <c r="R79" s="75" t="s">
        <v>2985</v>
      </c>
      <c r="S79" s="75">
        <v>26</v>
      </c>
      <c r="T79" s="75" t="s">
        <v>2985</v>
      </c>
      <c r="U79" s="75" t="s">
        <v>2985</v>
      </c>
      <c r="V79" s="75">
        <v>26</v>
      </c>
      <c r="W79" s="75">
        <v>1000</v>
      </c>
      <c r="X79" s="75">
        <v>210</v>
      </c>
      <c r="Y79" s="75">
        <v>26</v>
      </c>
      <c r="Z79" s="75" t="s">
        <v>2987</v>
      </c>
      <c r="AA79" s="75" t="s">
        <v>2985</v>
      </c>
      <c r="AB79" s="75" t="s">
        <v>2985</v>
      </c>
      <c r="AC79" s="75" t="s">
        <v>2985</v>
      </c>
      <c r="AD79" s="75" t="s">
        <v>2985</v>
      </c>
      <c r="AE79" s="75" t="s">
        <v>2985</v>
      </c>
      <c r="AF79" s="75" t="s">
        <v>2985</v>
      </c>
      <c r="AG79" s="76" t="s">
        <v>20</v>
      </c>
      <c r="AH79" s="76" t="s">
        <v>2985</v>
      </c>
      <c r="AI79" s="76" t="s">
        <v>2985</v>
      </c>
      <c r="AJ79" s="77" t="s">
        <v>2985</v>
      </c>
      <c r="AK79" s="77" t="s">
        <v>20</v>
      </c>
      <c r="AL79" s="77" t="s">
        <v>2985</v>
      </c>
      <c r="AM79" s="77" t="s">
        <v>2985</v>
      </c>
      <c r="AN79" s="77" t="s">
        <v>20</v>
      </c>
      <c r="AO79" s="77" t="s">
        <v>2985</v>
      </c>
      <c r="AP79" s="78" t="s">
        <v>3346</v>
      </c>
    </row>
    <row r="80" spans="1:42" ht="12.75" customHeight="1" x14ac:dyDescent="0.25">
      <c r="A80" s="72">
        <v>13</v>
      </c>
      <c r="B80" s="72">
        <v>14</v>
      </c>
      <c r="C80" s="73" t="s">
        <v>2470</v>
      </c>
      <c r="D80" s="73">
        <f>VLOOKUP(C80,'[1]City Populations'!A77:B1023,2,FALSE)</f>
        <v>328</v>
      </c>
      <c r="E80" s="72" t="s">
        <v>3347</v>
      </c>
      <c r="F80" s="72" t="s">
        <v>3348</v>
      </c>
      <c r="G80" s="73" t="s">
        <v>17</v>
      </c>
      <c r="H80" s="74">
        <v>32</v>
      </c>
      <c r="I80" s="74" t="s">
        <v>2985</v>
      </c>
      <c r="J80" s="74" t="s">
        <v>2985</v>
      </c>
      <c r="K80" s="74">
        <v>3000</v>
      </c>
      <c r="L80" s="74" t="s">
        <v>2012</v>
      </c>
      <c r="M80" s="74" t="s">
        <v>2985</v>
      </c>
      <c r="N80" s="74" t="s">
        <v>2985</v>
      </c>
      <c r="O80" s="74" t="s">
        <v>3349</v>
      </c>
      <c r="P80" s="74" t="s">
        <v>647</v>
      </c>
      <c r="Q80" s="75">
        <v>15.5</v>
      </c>
      <c r="R80" s="75" t="s">
        <v>2985</v>
      </c>
      <c r="S80" s="75" t="s">
        <v>2985</v>
      </c>
      <c r="T80" s="75" t="s">
        <v>2985</v>
      </c>
      <c r="U80" s="75" t="s">
        <v>2985</v>
      </c>
      <c r="V80" s="75" t="s">
        <v>2985</v>
      </c>
      <c r="W80" s="75" t="s">
        <v>3350</v>
      </c>
      <c r="X80" s="75">
        <v>165</v>
      </c>
      <c r="Y80" s="75">
        <v>15.5</v>
      </c>
      <c r="Z80" s="75" t="s">
        <v>2985</v>
      </c>
      <c r="AA80" s="75" t="s">
        <v>2987</v>
      </c>
      <c r="AB80" s="75" t="s">
        <v>2985</v>
      </c>
      <c r="AC80" s="75">
        <v>124900</v>
      </c>
      <c r="AD80" s="75" t="s">
        <v>2985</v>
      </c>
      <c r="AE80" s="75" t="s">
        <v>2985</v>
      </c>
      <c r="AF80" s="75" t="s">
        <v>2985</v>
      </c>
      <c r="AG80" s="76" t="s">
        <v>20</v>
      </c>
      <c r="AH80" s="76" t="s">
        <v>2985</v>
      </c>
      <c r="AI80" s="76" t="s">
        <v>2985</v>
      </c>
      <c r="AJ80" s="77" t="s">
        <v>2985</v>
      </c>
      <c r="AK80" s="77" t="s">
        <v>2985</v>
      </c>
      <c r="AL80" s="77" t="s">
        <v>2985</v>
      </c>
      <c r="AM80" s="77" t="s">
        <v>17</v>
      </c>
      <c r="AN80" s="77" t="s">
        <v>2985</v>
      </c>
      <c r="AO80" s="77" t="s">
        <v>2985</v>
      </c>
      <c r="AP80" s="78" t="s">
        <v>3351</v>
      </c>
    </row>
    <row r="81" spans="1:42" ht="12.75" customHeight="1" x14ac:dyDescent="0.25">
      <c r="A81" s="72">
        <v>168</v>
      </c>
      <c r="B81" s="72">
        <v>181</v>
      </c>
      <c r="C81" s="73" t="s">
        <v>2471</v>
      </c>
      <c r="D81" s="73">
        <f>VLOOKUP(C81,'[1]City Populations'!A78:B1024,2,FALSE)</f>
        <v>8298</v>
      </c>
      <c r="E81" s="72" t="s">
        <v>3352</v>
      </c>
      <c r="F81" s="72" t="s">
        <v>3353</v>
      </c>
      <c r="G81" s="73" t="s">
        <v>17</v>
      </c>
      <c r="H81" s="74">
        <v>10.6</v>
      </c>
      <c r="I81" s="74">
        <v>27.32</v>
      </c>
      <c r="J81" s="74">
        <v>48.22</v>
      </c>
      <c r="K81" s="74">
        <v>1000</v>
      </c>
      <c r="L81" s="74" t="s">
        <v>3354</v>
      </c>
      <c r="M81" s="74">
        <v>198.95</v>
      </c>
      <c r="N81" s="74">
        <v>586.45000000000005</v>
      </c>
      <c r="O81" s="74" t="s">
        <v>3355</v>
      </c>
      <c r="P81" s="74" t="s">
        <v>3356</v>
      </c>
      <c r="Q81" s="75" t="s">
        <v>2985</v>
      </c>
      <c r="R81" s="75" t="s">
        <v>2985</v>
      </c>
      <c r="S81" s="75">
        <v>2.99</v>
      </c>
      <c r="T81" s="75" t="s">
        <v>2985</v>
      </c>
      <c r="U81" s="75" t="s">
        <v>2985</v>
      </c>
      <c r="V81" s="75">
        <v>2.99</v>
      </c>
      <c r="W81" s="75" t="s">
        <v>3357</v>
      </c>
      <c r="X81" s="75">
        <v>2625</v>
      </c>
      <c r="Y81" s="75">
        <v>20.46</v>
      </c>
      <c r="Z81" s="75" t="s">
        <v>2987</v>
      </c>
      <c r="AA81" s="75" t="s">
        <v>2985</v>
      </c>
      <c r="AB81" s="75" t="s">
        <v>2985</v>
      </c>
      <c r="AC81" s="75" t="s">
        <v>2985</v>
      </c>
      <c r="AD81" s="75" t="s">
        <v>2985</v>
      </c>
      <c r="AE81" s="75" t="s">
        <v>2985</v>
      </c>
      <c r="AF81" s="75" t="s">
        <v>2985</v>
      </c>
      <c r="AG81" s="76" t="s">
        <v>20</v>
      </c>
      <c r="AH81" s="76" t="s">
        <v>2985</v>
      </c>
      <c r="AI81" s="76" t="s">
        <v>2985</v>
      </c>
      <c r="AJ81" s="77" t="s">
        <v>2985</v>
      </c>
      <c r="AK81" s="77" t="s">
        <v>20</v>
      </c>
      <c r="AL81" s="77" t="s">
        <v>2985</v>
      </c>
      <c r="AM81" s="77" t="s">
        <v>2985</v>
      </c>
      <c r="AN81" s="77" t="s">
        <v>20</v>
      </c>
      <c r="AO81" s="77" t="s">
        <v>2985</v>
      </c>
      <c r="AP81" s="78" t="s">
        <v>3358</v>
      </c>
    </row>
    <row r="82" spans="1:42" ht="12.75" customHeight="1" x14ac:dyDescent="0.25">
      <c r="A82" s="72">
        <v>14</v>
      </c>
      <c r="B82" s="72">
        <v>15</v>
      </c>
      <c r="C82" s="73" t="s">
        <v>1844</v>
      </c>
      <c r="D82" s="73">
        <f>VLOOKUP(C82,'[1]City Populations'!A79:B1025,2,FALSE)</f>
        <v>115</v>
      </c>
      <c r="E82" s="72" t="s">
        <v>3359</v>
      </c>
      <c r="F82" s="72" t="s">
        <v>3360</v>
      </c>
      <c r="G82" s="73" t="s">
        <v>17</v>
      </c>
      <c r="H82" s="74" t="s">
        <v>2985</v>
      </c>
      <c r="I82" s="74" t="s">
        <v>2985</v>
      </c>
      <c r="J82" s="74" t="s">
        <v>2985</v>
      </c>
      <c r="K82" s="74" t="s">
        <v>2985</v>
      </c>
      <c r="L82" s="74" t="s">
        <v>2985</v>
      </c>
      <c r="M82" s="74" t="s">
        <v>2985</v>
      </c>
      <c r="N82" s="74" t="s">
        <v>2985</v>
      </c>
      <c r="O82" s="74" t="s">
        <v>2985</v>
      </c>
      <c r="P82" s="74" t="s">
        <v>2985</v>
      </c>
      <c r="Q82" s="75" t="s">
        <v>2985</v>
      </c>
      <c r="R82" s="75" t="s">
        <v>2985</v>
      </c>
      <c r="S82" s="75" t="s">
        <v>2985</v>
      </c>
      <c r="T82" s="75" t="s">
        <v>2985</v>
      </c>
      <c r="U82" s="75" t="s">
        <v>2985</v>
      </c>
      <c r="V82" s="75" t="s">
        <v>2985</v>
      </c>
      <c r="W82" s="75">
        <v>3000</v>
      </c>
      <c r="X82" s="75">
        <v>55</v>
      </c>
      <c r="Y82" s="75">
        <v>40</v>
      </c>
      <c r="Z82" s="75" t="s">
        <v>2987</v>
      </c>
      <c r="AA82" s="75" t="s">
        <v>2987</v>
      </c>
      <c r="AB82" s="75" t="s">
        <v>2985</v>
      </c>
      <c r="AC82" s="75">
        <v>225000</v>
      </c>
      <c r="AD82" s="75" t="s">
        <v>2985</v>
      </c>
      <c r="AE82" s="75" t="s">
        <v>2985</v>
      </c>
      <c r="AF82" s="75" t="s">
        <v>2985</v>
      </c>
      <c r="AG82" s="76" t="s">
        <v>20</v>
      </c>
      <c r="AH82" s="76" t="s">
        <v>2985</v>
      </c>
      <c r="AI82" s="76" t="s">
        <v>2985</v>
      </c>
      <c r="AJ82" s="77" t="s">
        <v>17</v>
      </c>
      <c r="AK82" s="77" t="s">
        <v>2985</v>
      </c>
      <c r="AL82" s="77">
        <v>10</v>
      </c>
      <c r="AM82" s="77" t="s">
        <v>17</v>
      </c>
      <c r="AN82" s="77" t="s">
        <v>2985</v>
      </c>
      <c r="AO82" s="77">
        <v>2</v>
      </c>
      <c r="AP82" s="78" t="s">
        <v>3361</v>
      </c>
    </row>
    <row r="83" spans="1:42" ht="12.75" customHeight="1" x14ac:dyDescent="0.25">
      <c r="A83" s="81">
        <v>4</v>
      </c>
      <c r="B83" s="81">
        <v>5</v>
      </c>
      <c r="C83" s="73" t="s">
        <v>2476</v>
      </c>
      <c r="D83" s="73">
        <f>VLOOKUP(C83,'[1]City Populations'!A80:B1026,2,FALSE)</f>
        <v>1209</v>
      </c>
      <c r="E83" s="81" t="s">
        <v>3362</v>
      </c>
      <c r="F83" s="81" t="s">
        <v>3363</v>
      </c>
      <c r="G83" s="73" t="s">
        <v>17</v>
      </c>
      <c r="H83" s="74">
        <v>7.5</v>
      </c>
      <c r="I83" s="74">
        <v>2</v>
      </c>
      <c r="J83" s="74">
        <v>2</v>
      </c>
      <c r="K83" s="74" t="s">
        <v>3364</v>
      </c>
      <c r="L83" s="74" t="s">
        <v>3365</v>
      </c>
      <c r="M83" s="74" t="s">
        <v>2985</v>
      </c>
      <c r="N83" s="74" t="s">
        <v>2985</v>
      </c>
      <c r="O83" s="74" t="s">
        <v>287</v>
      </c>
      <c r="P83" s="74" t="s">
        <v>2985</v>
      </c>
      <c r="Q83" s="75">
        <v>7.2</v>
      </c>
      <c r="R83" s="75" t="s">
        <v>2985</v>
      </c>
      <c r="S83" s="75">
        <v>3.6</v>
      </c>
      <c r="T83" s="75" t="s">
        <v>2985</v>
      </c>
      <c r="U83" s="75" t="s">
        <v>2985</v>
      </c>
      <c r="V83" s="75" t="s">
        <v>2985</v>
      </c>
      <c r="W83" s="75" t="s">
        <v>3366</v>
      </c>
      <c r="X83" s="75">
        <v>515</v>
      </c>
      <c r="Y83" s="75">
        <v>18</v>
      </c>
      <c r="Z83" s="75" t="s">
        <v>2987</v>
      </c>
      <c r="AA83" s="75" t="s">
        <v>2985</v>
      </c>
      <c r="AB83" s="75" t="s">
        <v>2985</v>
      </c>
      <c r="AC83" s="75" t="s">
        <v>2985</v>
      </c>
      <c r="AD83" s="75" t="s">
        <v>2985</v>
      </c>
      <c r="AE83" s="75" t="s">
        <v>2985</v>
      </c>
      <c r="AF83" s="75" t="s">
        <v>2985</v>
      </c>
      <c r="AG83" s="76" t="s">
        <v>20</v>
      </c>
      <c r="AH83" s="76" t="s">
        <v>2985</v>
      </c>
      <c r="AI83" s="76" t="s">
        <v>2985</v>
      </c>
      <c r="AJ83" s="77" t="s">
        <v>2985</v>
      </c>
      <c r="AK83" s="77" t="s">
        <v>20</v>
      </c>
      <c r="AL83" s="77" t="s">
        <v>2985</v>
      </c>
      <c r="AM83" s="77" t="s">
        <v>2985</v>
      </c>
      <c r="AN83" s="77" t="s">
        <v>20</v>
      </c>
      <c r="AO83" s="77" t="s">
        <v>2985</v>
      </c>
      <c r="AP83" s="78" t="s">
        <v>3367</v>
      </c>
    </row>
    <row r="84" spans="1:42" ht="12.75" customHeight="1" x14ac:dyDescent="0.25">
      <c r="A84" s="72">
        <v>115</v>
      </c>
      <c r="B84" s="72">
        <v>123</v>
      </c>
      <c r="C84" s="73" t="s">
        <v>3368</v>
      </c>
      <c r="D84" s="73">
        <v>547</v>
      </c>
      <c r="E84" s="72" t="s">
        <v>3167</v>
      </c>
      <c r="F84" s="72" t="s">
        <v>3369</v>
      </c>
      <c r="G84" s="73" t="s">
        <v>17</v>
      </c>
      <c r="H84" s="74" t="s">
        <v>2985</v>
      </c>
      <c r="I84" s="74" t="s">
        <v>2985</v>
      </c>
      <c r="J84" s="74" t="s">
        <v>2985</v>
      </c>
      <c r="K84" s="74" t="s">
        <v>2985</v>
      </c>
      <c r="L84" s="74" t="s">
        <v>2985</v>
      </c>
      <c r="M84" s="74" t="s">
        <v>2985</v>
      </c>
      <c r="N84" s="74" t="s">
        <v>2985</v>
      </c>
      <c r="O84" s="74" t="s">
        <v>2985</v>
      </c>
      <c r="P84" s="74" t="s">
        <v>2985</v>
      </c>
      <c r="Q84" s="75">
        <v>8</v>
      </c>
      <c r="R84" s="75" t="s">
        <v>2985</v>
      </c>
      <c r="S84" s="75" t="s">
        <v>2985</v>
      </c>
      <c r="T84" s="75">
        <v>8</v>
      </c>
      <c r="U84" s="75" t="s">
        <v>2985</v>
      </c>
      <c r="V84" s="75" t="s">
        <v>2985</v>
      </c>
      <c r="W84" s="75" t="s">
        <v>3370</v>
      </c>
      <c r="X84" s="75">
        <v>103</v>
      </c>
      <c r="Y84" s="75">
        <v>8</v>
      </c>
      <c r="Z84" s="75" t="s">
        <v>2987</v>
      </c>
      <c r="AA84" s="75" t="s">
        <v>2985</v>
      </c>
      <c r="AB84" s="75" t="s">
        <v>2985</v>
      </c>
      <c r="AC84" s="75" t="s">
        <v>2985</v>
      </c>
      <c r="AD84" s="75" t="s">
        <v>2985</v>
      </c>
      <c r="AE84" s="75" t="s">
        <v>2985</v>
      </c>
      <c r="AF84" s="75" t="s">
        <v>2985</v>
      </c>
      <c r="AG84" s="76" t="s">
        <v>20</v>
      </c>
      <c r="AH84" s="76" t="s">
        <v>2985</v>
      </c>
      <c r="AI84" s="76" t="s">
        <v>2985</v>
      </c>
      <c r="AJ84" s="77" t="s">
        <v>2985</v>
      </c>
      <c r="AK84" s="77" t="s">
        <v>20</v>
      </c>
      <c r="AL84" s="77" t="s">
        <v>2985</v>
      </c>
      <c r="AM84" s="77" t="s">
        <v>2985</v>
      </c>
      <c r="AN84" s="77" t="s">
        <v>2985</v>
      </c>
      <c r="AO84" s="77" t="s">
        <v>2985</v>
      </c>
      <c r="AP84" s="78" t="s">
        <v>2985</v>
      </c>
    </row>
    <row r="85" spans="1:42" ht="12.75" customHeight="1" x14ac:dyDescent="0.25">
      <c r="A85" s="72">
        <v>306</v>
      </c>
      <c r="B85" s="72">
        <v>324</v>
      </c>
      <c r="C85" s="73" t="s">
        <v>2478</v>
      </c>
      <c r="D85" s="73">
        <f>VLOOKUP(C85,'[1]City Populations'!A82:B1028,2,FALSE)</f>
        <v>66</v>
      </c>
      <c r="E85" s="72" t="s">
        <v>3371</v>
      </c>
      <c r="F85" s="72" t="s">
        <v>3372</v>
      </c>
      <c r="G85" s="73" t="s">
        <v>17</v>
      </c>
      <c r="H85" s="74" t="s">
        <v>2985</v>
      </c>
      <c r="I85" s="74" t="s">
        <v>2985</v>
      </c>
      <c r="J85" s="74" t="s">
        <v>2985</v>
      </c>
      <c r="K85" s="74" t="s">
        <v>2985</v>
      </c>
      <c r="L85" s="74" t="s">
        <v>2985</v>
      </c>
      <c r="M85" s="74" t="s">
        <v>2985</v>
      </c>
      <c r="N85" s="74" t="s">
        <v>2985</v>
      </c>
      <c r="O85" s="74" t="s">
        <v>2985</v>
      </c>
      <c r="P85" s="74" t="s">
        <v>2985</v>
      </c>
      <c r="Q85" s="75">
        <v>56.5</v>
      </c>
      <c r="R85" s="75" t="s">
        <v>2985</v>
      </c>
      <c r="S85" s="75" t="s">
        <v>3181</v>
      </c>
      <c r="T85" s="75" t="s">
        <v>2985</v>
      </c>
      <c r="U85" s="75" t="s">
        <v>2985</v>
      </c>
      <c r="V85" s="75" t="s">
        <v>2985</v>
      </c>
      <c r="W85" s="75" t="s">
        <v>2985</v>
      </c>
      <c r="X85" s="75" t="s">
        <v>2985</v>
      </c>
      <c r="Y85" s="75" t="s">
        <v>2985</v>
      </c>
      <c r="Z85" s="75" t="s">
        <v>2985</v>
      </c>
      <c r="AA85" s="75" t="s">
        <v>2985</v>
      </c>
      <c r="AB85" s="75" t="s">
        <v>2985</v>
      </c>
      <c r="AC85" s="75" t="s">
        <v>2985</v>
      </c>
      <c r="AD85" s="75" t="s">
        <v>2985</v>
      </c>
      <c r="AE85" s="75" t="s">
        <v>2985</v>
      </c>
      <c r="AF85" s="75" t="s">
        <v>2985</v>
      </c>
      <c r="AG85" s="76" t="s">
        <v>20</v>
      </c>
      <c r="AH85" s="76" t="s">
        <v>2985</v>
      </c>
      <c r="AI85" s="76" t="s">
        <v>2985</v>
      </c>
      <c r="AJ85" s="77" t="s">
        <v>2985</v>
      </c>
      <c r="AK85" s="77" t="s">
        <v>20</v>
      </c>
      <c r="AL85" s="77" t="s">
        <v>2985</v>
      </c>
      <c r="AM85" s="77" t="s">
        <v>17</v>
      </c>
      <c r="AN85" s="77" t="s">
        <v>2985</v>
      </c>
      <c r="AO85" s="77">
        <v>19</v>
      </c>
      <c r="AP85" s="78" t="s">
        <v>3373</v>
      </c>
    </row>
    <row r="86" spans="1:42" ht="12.75" customHeight="1" x14ac:dyDescent="0.25">
      <c r="A86" s="72">
        <v>328</v>
      </c>
      <c r="B86" s="72">
        <v>349</v>
      </c>
      <c r="C86" s="73" t="s">
        <v>2480</v>
      </c>
      <c r="D86" s="73">
        <f>VLOOKUP(C86,'[1]City Populations'!A83:B1029,2,FALSE)</f>
        <v>912</v>
      </c>
      <c r="E86" s="72" t="s">
        <v>3374</v>
      </c>
      <c r="F86" s="72" t="s">
        <v>3375</v>
      </c>
      <c r="G86" s="73" t="s">
        <v>17</v>
      </c>
      <c r="H86" s="74">
        <v>15.3</v>
      </c>
      <c r="I86" s="74">
        <v>31.06</v>
      </c>
      <c r="J86" s="74">
        <v>52.84</v>
      </c>
      <c r="K86" s="74">
        <v>2000</v>
      </c>
      <c r="L86" s="74" t="s">
        <v>3376</v>
      </c>
      <c r="M86" s="74">
        <v>170.32</v>
      </c>
      <c r="N86" s="74">
        <v>586.87</v>
      </c>
      <c r="O86" s="74" t="s">
        <v>3377</v>
      </c>
      <c r="P86" s="74" t="s">
        <v>2985</v>
      </c>
      <c r="Q86" s="75" t="s">
        <v>2985</v>
      </c>
      <c r="R86" s="75" t="s">
        <v>2985</v>
      </c>
      <c r="S86" s="75" t="s">
        <v>2985</v>
      </c>
      <c r="T86" s="75" t="s">
        <v>2985</v>
      </c>
      <c r="U86" s="75" t="s">
        <v>2985</v>
      </c>
      <c r="V86" s="75" t="s">
        <v>2985</v>
      </c>
      <c r="W86" s="75" t="s">
        <v>3378</v>
      </c>
      <c r="X86" s="75">
        <v>440</v>
      </c>
      <c r="Y86" s="75">
        <v>71.680000000000007</v>
      </c>
      <c r="Z86" s="75" t="s">
        <v>2985</v>
      </c>
      <c r="AA86" s="75" t="s">
        <v>2987</v>
      </c>
      <c r="AB86" s="75" t="s">
        <v>2985</v>
      </c>
      <c r="AC86" s="75">
        <v>3000000</v>
      </c>
      <c r="AD86" s="75" t="s">
        <v>2985</v>
      </c>
      <c r="AE86" s="75" t="s">
        <v>2985</v>
      </c>
      <c r="AF86" s="75" t="s">
        <v>2985</v>
      </c>
      <c r="AG86" s="76" t="s">
        <v>20</v>
      </c>
      <c r="AH86" s="76" t="s">
        <v>2985</v>
      </c>
      <c r="AI86" s="76" t="s">
        <v>2985</v>
      </c>
      <c r="AJ86" s="77" t="s">
        <v>17</v>
      </c>
      <c r="AK86" s="77" t="s">
        <v>2985</v>
      </c>
      <c r="AL86" s="77">
        <v>12</v>
      </c>
      <c r="AM86" s="77" t="s">
        <v>17</v>
      </c>
      <c r="AN86" s="77" t="s">
        <v>2985</v>
      </c>
      <c r="AO86" s="77">
        <v>1</v>
      </c>
      <c r="AP86" s="78" t="s">
        <v>2985</v>
      </c>
    </row>
    <row r="87" spans="1:42" ht="12.75" customHeight="1" x14ac:dyDescent="0.25">
      <c r="A87" s="72">
        <v>57</v>
      </c>
      <c r="B87" s="72">
        <v>60</v>
      </c>
      <c r="C87" s="73" t="s">
        <v>593</v>
      </c>
      <c r="D87" s="73">
        <f>VLOOKUP(C87,'[1]City Populations'!A84:B1030,2,FALSE)</f>
        <v>577</v>
      </c>
      <c r="E87" s="72" t="s">
        <v>594</v>
      </c>
      <c r="F87" s="72" t="s">
        <v>3379</v>
      </c>
      <c r="G87" s="73" t="s">
        <v>17</v>
      </c>
      <c r="H87" s="74">
        <v>33</v>
      </c>
      <c r="I87" s="74">
        <v>37</v>
      </c>
      <c r="J87" s="74">
        <v>47</v>
      </c>
      <c r="K87" s="74">
        <v>3000</v>
      </c>
      <c r="L87" s="74" t="s">
        <v>3380</v>
      </c>
      <c r="M87" s="74">
        <v>174</v>
      </c>
      <c r="N87" s="74">
        <v>624</v>
      </c>
      <c r="O87" s="74" t="s">
        <v>3381</v>
      </c>
      <c r="P87" s="74" t="s">
        <v>75</v>
      </c>
      <c r="Q87" s="75">
        <v>15</v>
      </c>
      <c r="R87" s="75" t="s">
        <v>2985</v>
      </c>
      <c r="S87" s="75" t="s">
        <v>2985</v>
      </c>
      <c r="T87" s="75">
        <v>15</v>
      </c>
      <c r="U87" s="75" t="s">
        <v>2985</v>
      </c>
      <c r="V87" s="75" t="s">
        <v>2985</v>
      </c>
      <c r="W87" s="75" t="s">
        <v>2985</v>
      </c>
      <c r="X87" s="75">
        <v>225</v>
      </c>
      <c r="Y87" s="75">
        <v>15</v>
      </c>
      <c r="Z87" s="75" t="s">
        <v>2987</v>
      </c>
      <c r="AA87" s="75" t="s">
        <v>2985</v>
      </c>
      <c r="AB87" s="75" t="s">
        <v>2985</v>
      </c>
      <c r="AC87" s="75" t="s">
        <v>2985</v>
      </c>
      <c r="AD87" s="75" t="s">
        <v>2985</v>
      </c>
      <c r="AE87" s="75" t="s">
        <v>2985</v>
      </c>
      <c r="AF87" s="75" t="s">
        <v>2985</v>
      </c>
      <c r="AG87" s="76" t="s">
        <v>20</v>
      </c>
      <c r="AH87" s="76" t="s">
        <v>2985</v>
      </c>
      <c r="AI87" s="76" t="s">
        <v>2985</v>
      </c>
      <c r="AJ87" s="77" t="s">
        <v>2985</v>
      </c>
      <c r="AK87" s="77" t="s">
        <v>20</v>
      </c>
      <c r="AL87" s="77">
        <v>17</v>
      </c>
      <c r="AM87" s="77" t="s">
        <v>2985</v>
      </c>
      <c r="AN87" s="77" t="s">
        <v>20</v>
      </c>
      <c r="AO87" s="77" t="s">
        <v>2985</v>
      </c>
      <c r="AP87" s="78" t="s">
        <v>2985</v>
      </c>
    </row>
    <row r="88" spans="1:42" ht="12.75" customHeight="1" x14ac:dyDescent="0.25">
      <c r="A88" s="72">
        <v>92</v>
      </c>
      <c r="B88" s="72">
        <v>100</v>
      </c>
      <c r="C88" s="73" t="s">
        <v>2482</v>
      </c>
      <c r="D88" s="73">
        <f>VLOOKUP(C88,'[1]City Populations'!A85:B1031,2,FALSE)</f>
        <v>510</v>
      </c>
      <c r="E88" s="72" t="s">
        <v>3382</v>
      </c>
      <c r="F88" s="72" t="s">
        <v>3383</v>
      </c>
      <c r="G88" s="73" t="s">
        <v>17</v>
      </c>
      <c r="H88" s="74">
        <v>21</v>
      </c>
      <c r="I88" s="74">
        <v>34.51</v>
      </c>
      <c r="J88" s="74">
        <v>54.57</v>
      </c>
      <c r="K88" s="74" t="s">
        <v>3136</v>
      </c>
      <c r="L88" s="74" t="s">
        <v>3384</v>
      </c>
      <c r="M88" s="74">
        <v>215.07</v>
      </c>
      <c r="N88" s="74">
        <v>816.95</v>
      </c>
      <c r="O88" s="74" t="s">
        <v>3385</v>
      </c>
      <c r="P88" s="74" t="s">
        <v>95</v>
      </c>
      <c r="Q88" s="75">
        <v>11.35</v>
      </c>
      <c r="R88" s="75" t="s">
        <v>2985</v>
      </c>
      <c r="S88" s="75" t="s">
        <v>2985</v>
      </c>
      <c r="T88" s="75">
        <v>11.65</v>
      </c>
      <c r="U88" s="75" t="s">
        <v>2985</v>
      </c>
      <c r="V88" s="75" t="s">
        <v>2985</v>
      </c>
      <c r="W88" s="75" t="s">
        <v>95</v>
      </c>
      <c r="X88" s="75">
        <v>233</v>
      </c>
      <c r="Y88" s="75">
        <v>11.35</v>
      </c>
      <c r="Z88" s="75" t="s">
        <v>2987</v>
      </c>
      <c r="AA88" s="75" t="s">
        <v>2985</v>
      </c>
      <c r="AB88" s="75" t="s">
        <v>2985</v>
      </c>
      <c r="AC88" s="75" t="s">
        <v>2985</v>
      </c>
      <c r="AD88" s="75" t="s">
        <v>2985</v>
      </c>
      <c r="AE88" s="75" t="s">
        <v>2985</v>
      </c>
      <c r="AF88" s="75" t="s">
        <v>2985</v>
      </c>
      <c r="AG88" s="76" t="s">
        <v>20</v>
      </c>
      <c r="AH88" s="76" t="s">
        <v>2985</v>
      </c>
      <c r="AI88" s="76" t="s">
        <v>2985</v>
      </c>
      <c r="AJ88" s="77" t="s">
        <v>17</v>
      </c>
      <c r="AK88" s="77" t="s">
        <v>2985</v>
      </c>
      <c r="AL88" s="77">
        <v>17.25</v>
      </c>
      <c r="AM88" s="77" t="s">
        <v>2985</v>
      </c>
      <c r="AN88" s="77" t="s">
        <v>20</v>
      </c>
      <c r="AO88" s="77" t="s">
        <v>2985</v>
      </c>
      <c r="AP88" s="78" t="s">
        <v>3386</v>
      </c>
    </row>
    <row r="89" spans="1:42" ht="12.75" customHeight="1" x14ac:dyDescent="0.25">
      <c r="A89" s="72">
        <v>93</v>
      </c>
      <c r="B89" s="72">
        <v>101</v>
      </c>
      <c r="C89" s="73" t="s">
        <v>660</v>
      </c>
      <c r="D89" s="73">
        <f>VLOOKUP(C89,'[1]City Populations'!A86:B1032,2,FALSE)</f>
        <v>1832</v>
      </c>
      <c r="E89" s="72" t="s">
        <v>661</v>
      </c>
      <c r="F89" s="72" t="s">
        <v>3387</v>
      </c>
      <c r="G89" s="73" t="s">
        <v>17</v>
      </c>
      <c r="H89" s="74">
        <v>18.18</v>
      </c>
      <c r="I89" s="74">
        <v>30.62</v>
      </c>
      <c r="J89" s="74">
        <v>46.17</v>
      </c>
      <c r="K89" s="74">
        <v>1000</v>
      </c>
      <c r="L89" s="74" t="s">
        <v>3388</v>
      </c>
      <c r="M89" s="74">
        <v>170.57</v>
      </c>
      <c r="N89" s="74">
        <v>77.27</v>
      </c>
      <c r="O89" s="74" t="s">
        <v>3389</v>
      </c>
      <c r="P89" s="74" t="s">
        <v>2985</v>
      </c>
      <c r="Q89" s="75">
        <v>34.31</v>
      </c>
      <c r="R89" s="75" t="s">
        <v>2985</v>
      </c>
      <c r="S89" s="75">
        <v>34.31</v>
      </c>
      <c r="T89" s="75">
        <v>34.31</v>
      </c>
      <c r="U89" s="75" t="s">
        <v>2985</v>
      </c>
      <c r="V89" s="75">
        <v>34.31</v>
      </c>
      <c r="W89" s="75" t="s">
        <v>3390</v>
      </c>
      <c r="X89" s="75">
        <v>694</v>
      </c>
      <c r="Y89" s="75">
        <v>71</v>
      </c>
      <c r="Z89" s="75" t="s">
        <v>2987</v>
      </c>
      <c r="AA89" s="75" t="s">
        <v>2987</v>
      </c>
      <c r="AB89" s="75" t="s">
        <v>2985</v>
      </c>
      <c r="AC89" s="75">
        <v>6.2</v>
      </c>
      <c r="AD89" s="75" t="s">
        <v>2985</v>
      </c>
      <c r="AE89" s="75" t="s">
        <v>3009</v>
      </c>
      <c r="AF89" s="75" t="s">
        <v>3391</v>
      </c>
      <c r="AG89" s="76" t="s">
        <v>47</v>
      </c>
      <c r="AH89" s="76" t="s">
        <v>2985</v>
      </c>
      <c r="AI89" s="76" t="s">
        <v>2985</v>
      </c>
      <c r="AJ89" s="77" t="s">
        <v>2985</v>
      </c>
      <c r="AK89" s="77" t="s">
        <v>20</v>
      </c>
      <c r="AL89" s="77" t="s">
        <v>2985</v>
      </c>
      <c r="AM89" s="77" t="s">
        <v>2985</v>
      </c>
      <c r="AN89" s="77" t="s">
        <v>20</v>
      </c>
      <c r="AO89" s="77" t="s">
        <v>2985</v>
      </c>
      <c r="AP89" s="78" t="s">
        <v>2985</v>
      </c>
    </row>
    <row r="90" spans="1:42" ht="12.75" customHeight="1" x14ac:dyDescent="0.25">
      <c r="A90" s="72">
        <v>346</v>
      </c>
      <c r="B90" s="72">
        <v>365</v>
      </c>
      <c r="C90" s="73" t="s">
        <v>2496</v>
      </c>
      <c r="D90" s="73">
        <f>VLOOKUP(C90,'[1]City Populations'!A87:B1033,2,FALSE)</f>
        <v>2732</v>
      </c>
      <c r="E90" s="72" t="s">
        <v>3392</v>
      </c>
      <c r="F90" s="72" t="s">
        <v>3393</v>
      </c>
      <c r="G90" s="73" t="s">
        <v>17</v>
      </c>
      <c r="H90" s="74">
        <v>7.09</v>
      </c>
      <c r="I90" s="74">
        <v>24.6</v>
      </c>
      <c r="J90" s="74">
        <v>46.49</v>
      </c>
      <c r="K90" s="74">
        <v>1000</v>
      </c>
      <c r="L90" s="74" t="s">
        <v>3394</v>
      </c>
      <c r="M90" s="74">
        <v>224</v>
      </c>
      <c r="N90" s="74" t="s">
        <v>2985</v>
      </c>
      <c r="O90" s="74" t="s">
        <v>3395</v>
      </c>
      <c r="P90" s="74" t="s">
        <v>75</v>
      </c>
      <c r="Q90" s="75" t="s">
        <v>2985</v>
      </c>
      <c r="R90" s="75" t="s">
        <v>2985</v>
      </c>
      <c r="S90" s="75">
        <v>21.28</v>
      </c>
      <c r="T90" s="75" t="s">
        <v>2985</v>
      </c>
      <c r="U90" s="75" t="s">
        <v>2985</v>
      </c>
      <c r="V90" s="75">
        <v>21.28</v>
      </c>
      <c r="W90" s="75" t="s">
        <v>1431</v>
      </c>
      <c r="X90" s="75">
        <v>1112</v>
      </c>
      <c r="Y90" s="75">
        <v>43.5</v>
      </c>
      <c r="Z90" s="75" t="s">
        <v>2985</v>
      </c>
      <c r="AA90" s="75" t="s">
        <v>2987</v>
      </c>
      <c r="AB90" s="75" t="s">
        <v>2985</v>
      </c>
      <c r="AC90" s="75">
        <v>4500000</v>
      </c>
      <c r="AD90" s="75" t="s">
        <v>2985</v>
      </c>
      <c r="AE90" s="75" t="s">
        <v>2985</v>
      </c>
      <c r="AF90" s="75" t="s">
        <v>2985</v>
      </c>
      <c r="AG90" s="76" t="s">
        <v>20</v>
      </c>
      <c r="AH90" s="76" t="s">
        <v>2985</v>
      </c>
      <c r="AI90" s="76" t="s">
        <v>2985</v>
      </c>
      <c r="AJ90" s="77" t="s">
        <v>2985</v>
      </c>
      <c r="AK90" s="77" t="s">
        <v>20</v>
      </c>
      <c r="AL90" s="77" t="s">
        <v>2985</v>
      </c>
      <c r="AM90" s="77" t="s">
        <v>2985</v>
      </c>
      <c r="AN90" s="77" t="s">
        <v>20</v>
      </c>
      <c r="AO90" s="77" t="s">
        <v>2985</v>
      </c>
      <c r="AP90" s="78" t="s">
        <v>3396</v>
      </c>
    </row>
    <row r="91" spans="1:42" ht="12.75" customHeight="1" x14ac:dyDescent="0.25">
      <c r="A91" s="72">
        <v>256</v>
      </c>
      <c r="B91" s="72">
        <v>276</v>
      </c>
      <c r="C91" s="73" t="s">
        <v>2302</v>
      </c>
      <c r="D91" s="73">
        <f>VLOOKUP(C91,'[1]City Populations'!A88:B1034,2,FALSE)</f>
        <v>5651</v>
      </c>
      <c r="E91" s="72" t="s">
        <v>3397</v>
      </c>
      <c r="F91" s="72" t="s">
        <v>3398</v>
      </c>
      <c r="G91" s="73" t="s">
        <v>17</v>
      </c>
      <c r="H91" s="74">
        <v>9.4600000000000009</v>
      </c>
      <c r="I91" s="74">
        <v>23.09</v>
      </c>
      <c r="J91" s="74">
        <v>46.59</v>
      </c>
      <c r="K91" s="74" t="s">
        <v>3136</v>
      </c>
      <c r="L91" s="74" t="s">
        <v>3399</v>
      </c>
      <c r="M91" s="74">
        <v>235.06</v>
      </c>
      <c r="N91" s="74">
        <v>899.46</v>
      </c>
      <c r="O91" s="74" t="s">
        <v>3400</v>
      </c>
      <c r="P91" s="74" t="s">
        <v>2985</v>
      </c>
      <c r="Q91" s="75">
        <v>25.3</v>
      </c>
      <c r="R91" s="75">
        <v>100</v>
      </c>
      <c r="S91" s="75" t="s">
        <v>2985</v>
      </c>
      <c r="T91" s="75">
        <v>25.3</v>
      </c>
      <c r="U91" s="75">
        <v>100</v>
      </c>
      <c r="V91" s="75" t="s">
        <v>3401</v>
      </c>
      <c r="W91" s="75" t="s">
        <v>3402</v>
      </c>
      <c r="X91" s="75">
        <v>2301</v>
      </c>
      <c r="Y91" s="75">
        <v>29.77</v>
      </c>
      <c r="Z91" s="75" t="s">
        <v>2985</v>
      </c>
      <c r="AA91" s="75" t="s">
        <v>2985</v>
      </c>
      <c r="AB91" s="75" t="s">
        <v>2987</v>
      </c>
      <c r="AC91" s="75" t="s">
        <v>2985</v>
      </c>
      <c r="AD91" s="75">
        <v>4000000</v>
      </c>
      <c r="AE91" s="75" t="s">
        <v>2985</v>
      </c>
      <c r="AF91" s="75" t="s">
        <v>2985</v>
      </c>
      <c r="AG91" s="76" t="s">
        <v>20</v>
      </c>
      <c r="AH91" s="76" t="s">
        <v>2985</v>
      </c>
      <c r="AI91" s="76" t="s">
        <v>2985</v>
      </c>
      <c r="AJ91" s="77" t="s">
        <v>2985</v>
      </c>
      <c r="AK91" s="77" t="s">
        <v>20</v>
      </c>
      <c r="AL91" s="77" t="s">
        <v>2985</v>
      </c>
      <c r="AM91" s="77" t="s">
        <v>17</v>
      </c>
      <c r="AN91" s="77" t="s">
        <v>2985</v>
      </c>
      <c r="AO91" s="77">
        <v>12.82</v>
      </c>
      <c r="AP91" s="78" t="s">
        <v>3403</v>
      </c>
    </row>
    <row r="92" spans="1:42" ht="12.75" customHeight="1" x14ac:dyDescent="0.25">
      <c r="A92" s="72">
        <v>78</v>
      </c>
      <c r="B92" s="72">
        <v>81</v>
      </c>
      <c r="C92" s="73" t="s">
        <v>65</v>
      </c>
      <c r="D92" s="73">
        <f>VLOOKUP(C92,'[1]City Populations'!A89:B1035,2,FALSE)</f>
        <v>662</v>
      </c>
      <c r="E92" s="72" t="s">
        <v>66</v>
      </c>
      <c r="F92" s="72" t="s">
        <v>67</v>
      </c>
      <c r="G92" s="73" t="s">
        <v>17</v>
      </c>
      <c r="H92" s="74">
        <v>25</v>
      </c>
      <c r="I92" s="74">
        <v>38</v>
      </c>
      <c r="J92" s="74">
        <v>70.5</v>
      </c>
      <c r="K92" s="74" t="s">
        <v>3404</v>
      </c>
      <c r="L92" s="74" t="s">
        <v>3405</v>
      </c>
      <c r="M92" s="74">
        <v>330.5</v>
      </c>
      <c r="N92" s="74" t="s">
        <v>2985</v>
      </c>
      <c r="O92" s="74" t="s">
        <v>3406</v>
      </c>
      <c r="P92" s="74" t="s">
        <v>2985</v>
      </c>
      <c r="Q92" s="75" t="s">
        <v>2985</v>
      </c>
      <c r="R92" s="75">
        <v>40</v>
      </c>
      <c r="S92" s="75" t="s">
        <v>2985</v>
      </c>
      <c r="T92" s="75" t="s">
        <v>2985</v>
      </c>
      <c r="U92" s="75">
        <v>40</v>
      </c>
      <c r="V92" s="75" t="s">
        <v>2985</v>
      </c>
      <c r="W92" s="75" t="s">
        <v>2985</v>
      </c>
      <c r="X92" s="75">
        <v>310</v>
      </c>
      <c r="Y92" s="75">
        <v>10</v>
      </c>
      <c r="Z92" s="75" t="s">
        <v>2987</v>
      </c>
      <c r="AA92" s="75" t="s">
        <v>2985</v>
      </c>
      <c r="AB92" s="75" t="s">
        <v>2985</v>
      </c>
      <c r="AC92" s="75" t="s">
        <v>2985</v>
      </c>
      <c r="AD92" s="75" t="s">
        <v>2985</v>
      </c>
      <c r="AE92" s="75" t="s">
        <v>2985</v>
      </c>
      <c r="AF92" s="75" t="s">
        <v>2985</v>
      </c>
      <c r="AG92" s="76" t="s">
        <v>20</v>
      </c>
      <c r="AH92" s="76" t="s">
        <v>2985</v>
      </c>
      <c r="AI92" s="76" t="s">
        <v>2985</v>
      </c>
      <c r="AJ92" s="77" t="s">
        <v>17</v>
      </c>
      <c r="AK92" s="77" t="s">
        <v>2985</v>
      </c>
      <c r="AL92" s="77">
        <v>16.5</v>
      </c>
      <c r="AM92" s="77" t="s">
        <v>2985</v>
      </c>
      <c r="AN92" s="77" t="s">
        <v>20</v>
      </c>
      <c r="AO92" s="77" t="s">
        <v>2985</v>
      </c>
      <c r="AP92" s="78" t="s">
        <v>2985</v>
      </c>
    </row>
    <row r="93" spans="1:42" s="83" customFormat="1" ht="12.75" customHeight="1" x14ac:dyDescent="0.25">
      <c r="A93" s="72">
        <v>125</v>
      </c>
      <c r="B93" s="72">
        <v>134</v>
      </c>
      <c r="C93" s="73" t="s">
        <v>2303</v>
      </c>
      <c r="D93" s="73">
        <f>VLOOKUP(C93,'[1]City Populations'!A90:B1036,2,FALSE)</f>
        <v>1117</v>
      </c>
      <c r="E93" s="72" t="s">
        <v>3407</v>
      </c>
      <c r="F93" s="72" t="s">
        <v>3408</v>
      </c>
      <c r="G93" s="73" t="s">
        <v>17</v>
      </c>
      <c r="H93" s="74">
        <v>56.32</v>
      </c>
      <c r="I93" s="74" t="s">
        <v>2985</v>
      </c>
      <c r="J93" s="74" t="s">
        <v>2985</v>
      </c>
      <c r="K93" s="74">
        <v>30000</v>
      </c>
      <c r="L93" s="74" t="s">
        <v>3409</v>
      </c>
      <c r="M93" s="74">
        <v>204</v>
      </c>
      <c r="N93" s="74" t="s">
        <v>3410</v>
      </c>
      <c r="O93" s="74" t="s">
        <v>3411</v>
      </c>
      <c r="P93" s="74" t="s">
        <v>2985</v>
      </c>
      <c r="Q93" s="75">
        <v>64</v>
      </c>
      <c r="R93" s="75" t="s">
        <v>2985</v>
      </c>
      <c r="S93" s="75" t="s">
        <v>2985</v>
      </c>
      <c r="T93" s="75">
        <v>64</v>
      </c>
      <c r="U93" s="75" t="s">
        <v>2985</v>
      </c>
      <c r="V93" s="75" t="s">
        <v>2985</v>
      </c>
      <c r="W93" s="75" t="s">
        <v>3412</v>
      </c>
      <c r="X93" s="75">
        <v>456</v>
      </c>
      <c r="Y93" s="75">
        <v>38</v>
      </c>
      <c r="Z93" s="75" t="s">
        <v>2985</v>
      </c>
      <c r="AA93" s="75" t="s">
        <v>2985</v>
      </c>
      <c r="AB93" s="75" t="s">
        <v>2987</v>
      </c>
      <c r="AC93" s="75" t="s">
        <v>2985</v>
      </c>
      <c r="AD93" s="75">
        <v>100000</v>
      </c>
      <c r="AE93" s="75" t="s">
        <v>2985</v>
      </c>
      <c r="AF93" s="75" t="s">
        <v>2985</v>
      </c>
      <c r="AG93" s="76" t="s">
        <v>20</v>
      </c>
      <c r="AH93" s="76" t="s">
        <v>2985</v>
      </c>
      <c r="AI93" s="76" t="s">
        <v>2985</v>
      </c>
      <c r="AJ93" s="77" t="s">
        <v>2985</v>
      </c>
      <c r="AK93" s="77" t="s">
        <v>20</v>
      </c>
      <c r="AL93" s="77" t="s">
        <v>2985</v>
      </c>
      <c r="AM93" s="77" t="s">
        <v>17</v>
      </c>
      <c r="AN93" s="77" t="s">
        <v>2985</v>
      </c>
      <c r="AO93" s="77">
        <v>5</v>
      </c>
      <c r="AP93" s="78" t="s">
        <v>2985</v>
      </c>
    </row>
    <row r="94" spans="1:42" s="83" customFormat="1" ht="12.75" customHeight="1" x14ac:dyDescent="0.25">
      <c r="A94" s="72">
        <v>77</v>
      </c>
      <c r="B94" s="72">
        <v>80</v>
      </c>
      <c r="C94" s="73" t="s">
        <v>2500</v>
      </c>
      <c r="D94" s="73">
        <f>VLOOKUP(C94,'[1]City Populations'!A91:B1037,2,FALSE)</f>
        <v>1273</v>
      </c>
      <c r="E94" s="72" t="s">
        <v>3413</v>
      </c>
      <c r="F94" s="72" t="s">
        <v>3414</v>
      </c>
      <c r="G94" s="73" t="s">
        <v>17</v>
      </c>
      <c r="H94" s="74" t="s">
        <v>2985</v>
      </c>
      <c r="I94" s="74">
        <v>35.56</v>
      </c>
      <c r="J94" s="74">
        <v>71.12</v>
      </c>
      <c r="K94" s="74" t="s">
        <v>3415</v>
      </c>
      <c r="L94" s="74" t="s">
        <v>3415</v>
      </c>
      <c r="M94" s="74">
        <v>355.61</v>
      </c>
      <c r="N94" s="74" t="s">
        <v>3416</v>
      </c>
      <c r="O94" s="74" t="s">
        <v>3417</v>
      </c>
      <c r="P94" s="74" t="s">
        <v>95</v>
      </c>
      <c r="Q94" s="75" t="s">
        <v>2985</v>
      </c>
      <c r="R94" s="75">
        <v>100</v>
      </c>
      <c r="S94" s="75" t="s">
        <v>2985</v>
      </c>
      <c r="T94" s="75" t="s">
        <v>2985</v>
      </c>
      <c r="U94" s="75">
        <v>100</v>
      </c>
      <c r="V94" s="75" t="s">
        <v>2985</v>
      </c>
      <c r="W94" s="75" t="s">
        <v>3415</v>
      </c>
      <c r="X94" s="75">
        <v>650</v>
      </c>
      <c r="Y94" s="75">
        <v>60.44</v>
      </c>
      <c r="Z94" s="75" t="s">
        <v>2987</v>
      </c>
      <c r="AA94" s="75" t="s">
        <v>2987</v>
      </c>
      <c r="AB94" s="75" t="s">
        <v>2985</v>
      </c>
      <c r="AC94" s="75">
        <v>4630000</v>
      </c>
      <c r="AD94" s="75" t="s">
        <v>2985</v>
      </c>
      <c r="AE94" s="75" t="s">
        <v>2985</v>
      </c>
      <c r="AF94" s="75" t="s">
        <v>2985</v>
      </c>
      <c r="AG94" s="76" t="s">
        <v>20</v>
      </c>
      <c r="AH94" s="76" t="s">
        <v>2985</v>
      </c>
      <c r="AI94" s="76" t="s">
        <v>2985</v>
      </c>
      <c r="AJ94" s="77" t="s">
        <v>2985</v>
      </c>
      <c r="AK94" s="77" t="s">
        <v>20</v>
      </c>
      <c r="AL94" s="77" t="s">
        <v>2985</v>
      </c>
      <c r="AM94" s="77" t="s">
        <v>2985</v>
      </c>
      <c r="AN94" s="77" t="s">
        <v>2985</v>
      </c>
      <c r="AO94" s="77" t="s">
        <v>2985</v>
      </c>
      <c r="AP94" s="78" t="s">
        <v>3418</v>
      </c>
    </row>
    <row r="95" spans="1:42" ht="12.75" customHeight="1" x14ac:dyDescent="0.25">
      <c r="A95" s="72">
        <v>275</v>
      </c>
      <c r="B95" s="72">
        <v>295</v>
      </c>
      <c r="C95" s="73" t="s">
        <v>1195</v>
      </c>
      <c r="D95" s="73">
        <f>VLOOKUP(C95,'[1]City Populations'!A92:B1038,2,FALSE)</f>
        <v>683</v>
      </c>
      <c r="E95" s="72" t="s">
        <v>3419</v>
      </c>
      <c r="F95" s="72" t="s">
        <v>1197</v>
      </c>
      <c r="G95" s="73" t="s">
        <v>17</v>
      </c>
      <c r="H95" s="74">
        <v>19.75</v>
      </c>
      <c r="I95" s="74">
        <v>26.25</v>
      </c>
      <c r="J95" s="74">
        <v>42.5</v>
      </c>
      <c r="K95" s="74">
        <v>3000</v>
      </c>
      <c r="L95" s="74" t="s">
        <v>3420</v>
      </c>
      <c r="M95" s="74">
        <v>176.5</v>
      </c>
      <c r="N95" s="74">
        <v>674</v>
      </c>
      <c r="O95" s="74" t="s">
        <v>3421</v>
      </c>
      <c r="P95" s="74" t="s">
        <v>2985</v>
      </c>
      <c r="Q95" s="75">
        <v>10</v>
      </c>
      <c r="R95" s="75">
        <v>100</v>
      </c>
      <c r="S95" s="75">
        <v>3.5</v>
      </c>
      <c r="T95" s="75">
        <v>10</v>
      </c>
      <c r="U95" s="75">
        <v>100</v>
      </c>
      <c r="V95" s="75">
        <v>3.5</v>
      </c>
      <c r="W95" s="75" t="s">
        <v>3422</v>
      </c>
      <c r="X95" s="75">
        <v>223</v>
      </c>
      <c r="Y95" s="75">
        <v>22.71</v>
      </c>
      <c r="Z95" s="75" t="s">
        <v>2987</v>
      </c>
      <c r="AA95" s="75" t="s">
        <v>2987</v>
      </c>
      <c r="AB95" s="75" t="s">
        <v>2987</v>
      </c>
      <c r="AC95" s="75">
        <v>500000</v>
      </c>
      <c r="AD95" s="75">
        <v>2000000</v>
      </c>
      <c r="AE95" s="75" t="s">
        <v>2985</v>
      </c>
      <c r="AF95" s="75" t="s">
        <v>2985</v>
      </c>
      <c r="AG95" s="76" t="s">
        <v>17</v>
      </c>
      <c r="AH95" s="76">
        <v>3</v>
      </c>
      <c r="AI95" s="76" t="s">
        <v>3423</v>
      </c>
      <c r="AJ95" s="77" t="s">
        <v>2985</v>
      </c>
      <c r="AK95" s="77" t="s">
        <v>20</v>
      </c>
      <c r="AL95" s="77" t="s">
        <v>2985</v>
      </c>
      <c r="AM95" s="77" t="s">
        <v>17</v>
      </c>
      <c r="AN95" s="77" t="s">
        <v>2985</v>
      </c>
      <c r="AO95" s="77">
        <v>2.85</v>
      </c>
      <c r="AP95" s="78" t="s">
        <v>3424</v>
      </c>
    </row>
    <row r="96" spans="1:42" ht="12.75" customHeight="1" x14ac:dyDescent="0.25">
      <c r="A96" s="81">
        <v>222</v>
      </c>
      <c r="B96" s="81">
        <v>239</v>
      </c>
      <c r="C96" s="73" t="s">
        <v>2505</v>
      </c>
      <c r="D96" s="73">
        <f>VLOOKUP(C96,'[1]City Populations'!A93:B1039,2,FALSE)</f>
        <v>546</v>
      </c>
      <c r="E96" s="81" t="s">
        <v>3425</v>
      </c>
      <c r="F96" s="81" t="s">
        <v>3426</v>
      </c>
      <c r="G96" s="73" t="s">
        <v>17</v>
      </c>
      <c r="H96" s="74">
        <v>0</v>
      </c>
      <c r="I96" s="74">
        <v>2.5</v>
      </c>
      <c r="J96" s="74">
        <v>2.5</v>
      </c>
      <c r="K96" s="74" t="s">
        <v>2985</v>
      </c>
      <c r="L96" s="74" t="s">
        <v>2985</v>
      </c>
      <c r="M96" s="74">
        <v>2.5</v>
      </c>
      <c r="N96" s="74">
        <v>2.5</v>
      </c>
      <c r="O96" s="74" t="s">
        <v>2985</v>
      </c>
      <c r="P96" s="74" t="s">
        <v>2985</v>
      </c>
      <c r="Q96" s="75" t="s">
        <v>2985</v>
      </c>
      <c r="R96" s="75" t="s">
        <v>2985</v>
      </c>
      <c r="S96" s="75">
        <v>2.5</v>
      </c>
      <c r="T96" s="75" t="s">
        <v>2985</v>
      </c>
      <c r="U96" s="75" t="s">
        <v>2985</v>
      </c>
      <c r="V96" s="75">
        <v>2.5</v>
      </c>
      <c r="W96" s="75" t="s">
        <v>2985</v>
      </c>
      <c r="X96" s="75">
        <v>300</v>
      </c>
      <c r="Y96" s="75">
        <v>30</v>
      </c>
      <c r="Z96" s="75" t="s">
        <v>2987</v>
      </c>
      <c r="AA96" s="75" t="s">
        <v>2987</v>
      </c>
      <c r="AB96" s="75" t="s">
        <v>2985</v>
      </c>
      <c r="AC96" s="75">
        <v>587000</v>
      </c>
      <c r="AD96" s="75" t="s">
        <v>2985</v>
      </c>
      <c r="AE96" s="75" t="s">
        <v>2985</v>
      </c>
      <c r="AF96" s="75" t="s">
        <v>2985</v>
      </c>
      <c r="AG96" s="76" t="s">
        <v>20</v>
      </c>
      <c r="AH96" s="76" t="s">
        <v>2985</v>
      </c>
      <c r="AI96" s="76" t="s">
        <v>2985</v>
      </c>
      <c r="AJ96" s="77" t="s">
        <v>2985</v>
      </c>
      <c r="AK96" s="77" t="s">
        <v>20</v>
      </c>
      <c r="AL96" s="77" t="s">
        <v>2985</v>
      </c>
      <c r="AM96" s="77" t="s">
        <v>17</v>
      </c>
      <c r="AN96" s="77" t="s">
        <v>2985</v>
      </c>
      <c r="AO96" s="77">
        <v>3</v>
      </c>
      <c r="AP96" s="78" t="s">
        <v>3427</v>
      </c>
    </row>
    <row r="97" spans="1:42" ht="12.75" customHeight="1" x14ac:dyDescent="0.25">
      <c r="A97" s="72">
        <v>243</v>
      </c>
      <c r="B97" s="72">
        <v>256</v>
      </c>
      <c r="C97" s="73" t="s">
        <v>2242</v>
      </c>
      <c r="D97" s="73">
        <f>VLOOKUP(C97,'[1]City Populations'!A94:B1040,2,FALSE)</f>
        <v>1776</v>
      </c>
      <c r="E97" s="72" t="s">
        <v>3428</v>
      </c>
      <c r="F97" s="72" t="s">
        <v>3429</v>
      </c>
      <c r="G97" s="73" t="s">
        <v>17</v>
      </c>
      <c r="H97" s="74">
        <v>17.25</v>
      </c>
      <c r="I97" s="74">
        <v>25.6</v>
      </c>
      <c r="J97" s="74">
        <v>37.630000000000003</v>
      </c>
      <c r="K97" s="74">
        <v>999</v>
      </c>
      <c r="L97" s="74" t="s">
        <v>3430</v>
      </c>
      <c r="M97" s="74">
        <v>148.43</v>
      </c>
      <c r="N97" s="74">
        <v>563.92999999999995</v>
      </c>
      <c r="O97" s="74" t="s">
        <v>3431</v>
      </c>
      <c r="P97" s="74" t="s">
        <v>2985</v>
      </c>
      <c r="Q97" s="75" t="s">
        <v>2985</v>
      </c>
      <c r="R97" s="75" t="s">
        <v>2985</v>
      </c>
      <c r="S97" s="75" t="s">
        <v>2985</v>
      </c>
      <c r="T97" s="75" t="s">
        <v>2985</v>
      </c>
      <c r="U97" s="75" t="s">
        <v>2985</v>
      </c>
      <c r="V97" s="75">
        <v>1.92</v>
      </c>
      <c r="W97" s="75" t="s">
        <v>3432</v>
      </c>
      <c r="X97" s="75">
        <v>588</v>
      </c>
      <c r="Y97" s="75">
        <v>36.729999999999997</v>
      </c>
      <c r="Z97" s="75" t="s">
        <v>2987</v>
      </c>
      <c r="AA97" s="75" t="s">
        <v>2987</v>
      </c>
      <c r="AB97" s="75" t="s">
        <v>2987</v>
      </c>
      <c r="AC97" s="75">
        <v>1363000</v>
      </c>
      <c r="AD97" s="75" t="s">
        <v>2985</v>
      </c>
      <c r="AE97" s="75" t="s">
        <v>2985</v>
      </c>
      <c r="AF97" s="75" t="s">
        <v>2985</v>
      </c>
      <c r="AG97" s="76" t="s">
        <v>17</v>
      </c>
      <c r="AH97" s="76">
        <v>2</v>
      </c>
      <c r="AI97" s="76" t="s">
        <v>3433</v>
      </c>
      <c r="AJ97" s="77" t="s">
        <v>2985</v>
      </c>
      <c r="AK97" s="77" t="s">
        <v>20</v>
      </c>
      <c r="AL97" s="77" t="s">
        <v>2985</v>
      </c>
      <c r="AM97" s="77" t="s">
        <v>2985</v>
      </c>
      <c r="AN97" s="77" t="s">
        <v>2985</v>
      </c>
      <c r="AO97" s="77" t="s">
        <v>2985</v>
      </c>
      <c r="AP97" s="78" t="s">
        <v>2985</v>
      </c>
    </row>
    <row r="98" spans="1:42" ht="12.75" customHeight="1" x14ac:dyDescent="0.25">
      <c r="A98" s="72">
        <v>178</v>
      </c>
      <c r="B98" s="72">
        <v>191</v>
      </c>
      <c r="C98" s="73" t="s">
        <v>2304</v>
      </c>
      <c r="D98" s="73">
        <f>VLOOKUP(C98,'[1]City Populations'!A95:B1041,2,FALSE)</f>
        <v>438</v>
      </c>
      <c r="E98" s="72" t="s">
        <v>3434</v>
      </c>
      <c r="F98" s="72" t="s">
        <v>1981</v>
      </c>
      <c r="G98" s="73" t="s">
        <v>17</v>
      </c>
      <c r="H98" s="74">
        <v>27.5</v>
      </c>
      <c r="I98" s="74">
        <v>57.7</v>
      </c>
      <c r="J98" s="74">
        <v>95.45</v>
      </c>
      <c r="K98" s="74">
        <v>1000</v>
      </c>
      <c r="L98" s="74" t="s">
        <v>3435</v>
      </c>
      <c r="M98" s="74">
        <v>397.45</v>
      </c>
      <c r="N98" s="74" t="s">
        <v>3436</v>
      </c>
      <c r="O98" s="74" t="s">
        <v>3437</v>
      </c>
      <c r="P98" s="74" t="s">
        <v>2985</v>
      </c>
      <c r="Q98" s="75">
        <v>12.25</v>
      </c>
      <c r="R98" s="75" t="s">
        <v>2985</v>
      </c>
      <c r="S98" s="75">
        <v>2.25</v>
      </c>
      <c r="T98" s="75">
        <v>12.25</v>
      </c>
      <c r="U98" s="75" t="s">
        <v>2985</v>
      </c>
      <c r="V98" s="75">
        <v>2.25</v>
      </c>
      <c r="W98" s="75">
        <v>1000</v>
      </c>
      <c r="X98" s="75">
        <v>216</v>
      </c>
      <c r="Y98" s="75">
        <v>17.21</v>
      </c>
      <c r="Z98" s="75" t="s">
        <v>2987</v>
      </c>
      <c r="AA98" s="75" t="s">
        <v>2985</v>
      </c>
      <c r="AB98" s="75" t="s">
        <v>2987</v>
      </c>
      <c r="AC98" s="75" t="s">
        <v>2985</v>
      </c>
      <c r="AD98" s="75">
        <v>1305000</v>
      </c>
      <c r="AE98" s="75" t="s">
        <v>3009</v>
      </c>
      <c r="AF98" s="75" t="s">
        <v>3438</v>
      </c>
      <c r="AG98" s="76" t="s">
        <v>17</v>
      </c>
      <c r="AH98" s="76">
        <v>1.25</v>
      </c>
      <c r="AI98" s="76" t="s">
        <v>3439</v>
      </c>
      <c r="AJ98" s="77" t="s">
        <v>2985</v>
      </c>
      <c r="AK98" s="77" t="s">
        <v>20</v>
      </c>
      <c r="AL98" s="77" t="s">
        <v>2985</v>
      </c>
      <c r="AM98" s="77" t="s">
        <v>17</v>
      </c>
      <c r="AN98" s="77" t="s">
        <v>2985</v>
      </c>
      <c r="AO98" s="77">
        <v>1</v>
      </c>
      <c r="AP98" s="78" t="s">
        <v>3440</v>
      </c>
    </row>
    <row r="99" spans="1:42" ht="12.75" customHeight="1" x14ac:dyDescent="0.25">
      <c r="A99" s="72">
        <v>318</v>
      </c>
      <c r="B99" s="72">
        <v>338</v>
      </c>
      <c r="C99" s="73" t="s">
        <v>2507</v>
      </c>
      <c r="D99" s="73">
        <f>VLOOKUP(C99,'[1]City Populations'!A96:B1042,2,FALSE)</f>
        <v>1860</v>
      </c>
      <c r="E99" s="72" t="s">
        <v>3441</v>
      </c>
      <c r="F99" s="72" t="s">
        <v>3442</v>
      </c>
      <c r="G99" s="73" t="s">
        <v>17</v>
      </c>
      <c r="H99" s="74">
        <v>7.58</v>
      </c>
      <c r="I99" s="74">
        <v>19.829999999999998</v>
      </c>
      <c r="J99" s="74">
        <v>32.08</v>
      </c>
      <c r="K99" s="74">
        <v>0</v>
      </c>
      <c r="L99" s="74" t="s">
        <v>3443</v>
      </c>
      <c r="M99" s="74">
        <v>130.08000000000001</v>
      </c>
      <c r="N99" s="74">
        <v>497.58</v>
      </c>
      <c r="O99" s="74" t="s">
        <v>3444</v>
      </c>
      <c r="P99" s="74" t="s">
        <v>95</v>
      </c>
      <c r="Q99" s="75" t="s">
        <v>2985</v>
      </c>
      <c r="R99" s="75" t="s">
        <v>2985</v>
      </c>
      <c r="S99" s="75">
        <v>3.74</v>
      </c>
      <c r="T99" s="75" t="s">
        <v>2985</v>
      </c>
      <c r="U99" s="75" t="s">
        <v>2985</v>
      </c>
      <c r="V99" s="75">
        <v>3.74</v>
      </c>
      <c r="W99" s="75" t="s">
        <v>3445</v>
      </c>
      <c r="X99" s="75">
        <v>740</v>
      </c>
      <c r="Y99" s="75">
        <v>42.03</v>
      </c>
      <c r="Z99" s="75" t="s">
        <v>2985</v>
      </c>
      <c r="AA99" s="75" t="s">
        <v>2987</v>
      </c>
      <c r="AB99" s="75" t="s">
        <v>2985</v>
      </c>
      <c r="AC99" s="75">
        <v>6000000</v>
      </c>
      <c r="AD99" s="75" t="s">
        <v>2985</v>
      </c>
      <c r="AE99" s="75" t="s">
        <v>2985</v>
      </c>
      <c r="AF99" s="75" t="s">
        <v>2985</v>
      </c>
      <c r="AG99" s="76" t="s">
        <v>20</v>
      </c>
      <c r="AH99" s="76" t="s">
        <v>2985</v>
      </c>
      <c r="AI99" s="76" t="s">
        <v>2985</v>
      </c>
      <c r="AJ99" s="77" t="s">
        <v>2985</v>
      </c>
      <c r="AK99" s="77" t="s">
        <v>20</v>
      </c>
      <c r="AL99" s="77" t="s">
        <v>2985</v>
      </c>
      <c r="AM99" s="77" t="s">
        <v>2985</v>
      </c>
      <c r="AN99" s="77" t="s">
        <v>2985</v>
      </c>
      <c r="AO99" s="77" t="s">
        <v>2985</v>
      </c>
      <c r="AP99" s="78" t="s">
        <v>3446</v>
      </c>
    </row>
    <row r="100" spans="1:42" ht="12.75" customHeight="1" x14ac:dyDescent="0.25">
      <c r="A100" s="72">
        <v>128</v>
      </c>
      <c r="B100" s="72">
        <v>138</v>
      </c>
      <c r="C100" s="73" t="s">
        <v>2175</v>
      </c>
      <c r="D100" s="73">
        <f>VLOOKUP(C100,'[1]City Populations'!A97:B1043,2,FALSE)</f>
        <v>798</v>
      </c>
      <c r="E100" s="72" t="s">
        <v>776</v>
      </c>
      <c r="F100" s="72" t="s">
        <v>777</v>
      </c>
      <c r="G100" s="73" t="s">
        <v>17</v>
      </c>
      <c r="H100" s="74">
        <v>13.5</v>
      </c>
      <c r="I100" s="74">
        <v>34.5</v>
      </c>
      <c r="J100" s="74">
        <v>69.5</v>
      </c>
      <c r="K100" s="74">
        <v>2000</v>
      </c>
      <c r="L100" s="74" t="s">
        <v>3447</v>
      </c>
      <c r="M100" s="74">
        <v>349.5</v>
      </c>
      <c r="N100" s="74" t="s">
        <v>3448</v>
      </c>
      <c r="O100" s="74" t="s">
        <v>3449</v>
      </c>
      <c r="P100" s="74" t="s">
        <v>2985</v>
      </c>
      <c r="Q100" s="75">
        <v>14</v>
      </c>
      <c r="R100" s="75">
        <v>100</v>
      </c>
      <c r="S100" s="75">
        <v>6</v>
      </c>
      <c r="T100" s="75">
        <v>14</v>
      </c>
      <c r="U100" s="75">
        <v>100</v>
      </c>
      <c r="V100" s="75">
        <v>6</v>
      </c>
      <c r="W100" s="75" t="s">
        <v>647</v>
      </c>
      <c r="X100" s="75">
        <v>340</v>
      </c>
      <c r="Y100" s="75">
        <v>21.6</v>
      </c>
      <c r="Z100" s="75" t="s">
        <v>2987</v>
      </c>
      <c r="AA100" s="75" t="s">
        <v>2987</v>
      </c>
      <c r="AB100" s="75" t="s">
        <v>2987</v>
      </c>
      <c r="AC100" s="75">
        <v>197955</v>
      </c>
      <c r="AD100" s="75" t="s">
        <v>2985</v>
      </c>
      <c r="AE100" s="75" t="s">
        <v>2985</v>
      </c>
      <c r="AF100" s="75" t="s">
        <v>2985</v>
      </c>
      <c r="AG100" s="76" t="s">
        <v>20</v>
      </c>
      <c r="AH100" s="76" t="s">
        <v>2985</v>
      </c>
      <c r="AI100" s="76" t="s">
        <v>2985</v>
      </c>
      <c r="AJ100" s="77" t="s">
        <v>17</v>
      </c>
      <c r="AK100" s="77" t="s">
        <v>20</v>
      </c>
      <c r="AL100" s="77">
        <v>18</v>
      </c>
      <c r="AM100" s="77" t="s">
        <v>2985</v>
      </c>
      <c r="AN100" s="77" t="s">
        <v>20</v>
      </c>
      <c r="AO100" s="77" t="s">
        <v>2985</v>
      </c>
      <c r="AP100" s="78" t="s">
        <v>3450</v>
      </c>
    </row>
    <row r="101" spans="1:42" ht="12.75" customHeight="1" x14ac:dyDescent="0.25">
      <c r="A101" s="72">
        <v>149</v>
      </c>
      <c r="B101" s="72">
        <v>162</v>
      </c>
      <c r="C101" s="73" t="s">
        <v>2159</v>
      </c>
      <c r="D101" s="73">
        <f>VLOOKUP(C101,'[1]City Populations'!A98:B1044,2,FALSE)</f>
        <v>6360</v>
      </c>
      <c r="E101" s="72" t="s">
        <v>256</v>
      </c>
      <c r="F101" s="72" t="s">
        <v>3451</v>
      </c>
      <c r="G101" s="73" t="s">
        <v>17</v>
      </c>
      <c r="H101" s="74" t="s">
        <v>2985</v>
      </c>
      <c r="I101" s="74">
        <v>3.6</v>
      </c>
      <c r="J101" s="74">
        <v>3.05</v>
      </c>
      <c r="K101" s="74" t="s">
        <v>3452</v>
      </c>
      <c r="L101" s="74" t="s">
        <v>2985</v>
      </c>
      <c r="M101" s="74">
        <v>3.6</v>
      </c>
      <c r="N101" s="74">
        <v>3.05</v>
      </c>
      <c r="O101" s="74" t="s">
        <v>287</v>
      </c>
      <c r="P101" s="74" t="s">
        <v>3453</v>
      </c>
      <c r="Q101" s="75">
        <v>20</v>
      </c>
      <c r="R101" s="75">
        <v>100</v>
      </c>
      <c r="S101" s="75">
        <v>4.25</v>
      </c>
      <c r="T101" s="75">
        <v>20</v>
      </c>
      <c r="U101" s="75">
        <v>100</v>
      </c>
      <c r="V101" s="75">
        <v>4.25</v>
      </c>
      <c r="W101" s="75" t="s">
        <v>3454</v>
      </c>
      <c r="X101" s="75">
        <v>2360</v>
      </c>
      <c r="Y101" s="75">
        <v>20</v>
      </c>
      <c r="Z101" s="75" t="s">
        <v>2987</v>
      </c>
      <c r="AA101" s="75" t="s">
        <v>2985</v>
      </c>
      <c r="AB101" s="75" t="s">
        <v>2985</v>
      </c>
      <c r="AC101" s="75" t="s">
        <v>2985</v>
      </c>
      <c r="AD101" s="75" t="s">
        <v>2985</v>
      </c>
      <c r="AE101" s="75" t="s">
        <v>2985</v>
      </c>
      <c r="AF101" s="75" t="s">
        <v>2985</v>
      </c>
      <c r="AG101" s="76" t="s">
        <v>20</v>
      </c>
      <c r="AH101" s="76" t="s">
        <v>2985</v>
      </c>
      <c r="AI101" s="76" t="s">
        <v>2985</v>
      </c>
      <c r="AJ101" s="77" t="s">
        <v>17</v>
      </c>
      <c r="AK101" s="77" t="s">
        <v>2985</v>
      </c>
      <c r="AL101" s="77">
        <v>10</v>
      </c>
      <c r="AM101" s="77" t="s">
        <v>17</v>
      </c>
      <c r="AN101" s="77" t="s">
        <v>2985</v>
      </c>
      <c r="AO101" s="77">
        <v>6</v>
      </c>
      <c r="AP101" s="78" t="s">
        <v>3455</v>
      </c>
    </row>
    <row r="102" spans="1:42" ht="12.75" customHeight="1" x14ac:dyDescent="0.25">
      <c r="A102" s="72">
        <v>172</v>
      </c>
      <c r="B102" s="72">
        <v>185</v>
      </c>
      <c r="C102" s="73" t="s">
        <v>2509</v>
      </c>
      <c r="D102" s="73">
        <f>VLOOKUP(C102,'[1]City Populations'!A99:B1045,2,FALSE)</f>
        <v>603</v>
      </c>
      <c r="E102" s="72" t="s">
        <v>3456</v>
      </c>
      <c r="F102" s="72" t="s">
        <v>3457</v>
      </c>
      <c r="G102" s="73" t="s">
        <v>17</v>
      </c>
      <c r="H102" s="74">
        <v>10</v>
      </c>
      <c r="I102" s="74">
        <v>36.25</v>
      </c>
      <c r="J102" s="74">
        <v>62.5</v>
      </c>
      <c r="K102" s="74" t="s">
        <v>242</v>
      </c>
      <c r="L102" s="74">
        <v>5.25</v>
      </c>
      <c r="M102" s="74">
        <v>272.5</v>
      </c>
      <c r="N102" s="74" t="s">
        <v>3458</v>
      </c>
      <c r="O102" s="74" t="s">
        <v>3459</v>
      </c>
      <c r="P102" s="74" t="s">
        <v>2985</v>
      </c>
      <c r="Q102" s="75">
        <v>15</v>
      </c>
      <c r="R102" s="75">
        <v>100</v>
      </c>
      <c r="S102" s="75">
        <v>4</v>
      </c>
      <c r="T102" s="75">
        <v>15</v>
      </c>
      <c r="U102" s="75">
        <v>100</v>
      </c>
      <c r="V102" s="75">
        <v>4</v>
      </c>
      <c r="W102" s="75" t="s">
        <v>3460</v>
      </c>
      <c r="X102" s="75">
        <v>299</v>
      </c>
      <c r="Y102" s="75">
        <v>26</v>
      </c>
      <c r="Z102" s="75" t="s">
        <v>2987</v>
      </c>
      <c r="AA102" s="75" t="s">
        <v>2985</v>
      </c>
      <c r="AB102" s="75" t="s">
        <v>2987</v>
      </c>
      <c r="AC102" s="75" t="s">
        <v>2985</v>
      </c>
      <c r="AD102" s="75">
        <v>2100000</v>
      </c>
      <c r="AE102" s="75" t="s">
        <v>2985</v>
      </c>
      <c r="AF102" s="75" t="s">
        <v>2985</v>
      </c>
      <c r="AG102" s="76" t="s">
        <v>20</v>
      </c>
      <c r="AH102" s="76" t="s">
        <v>2985</v>
      </c>
      <c r="AI102" s="76" t="s">
        <v>2985</v>
      </c>
      <c r="AJ102" s="77" t="s">
        <v>2985</v>
      </c>
      <c r="AK102" s="77" t="s">
        <v>20</v>
      </c>
      <c r="AL102" s="77">
        <v>16.149999999999999</v>
      </c>
      <c r="AM102" s="77" t="s">
        <v>2985</v>
      </c>
      <c r="AN102" s="77" t="s">
        <v>20</v>
      </c>
      <c r="AO102" s="77" t="s">
        <v>2985</v>
      </c>
      <c r="AP102" s="78" t="s">
        <v>3461</v>
      </c>
    </row>
    <row r="103" spans="1:42" ht="12.75" customHeight="1" x14ac:dyDescent="0.25">
      <c r="A103" s="72">
        <v>151</v>
      </c>
      <c r="B103" s="72">
        <v>164</v>
      </c>
      <c r="C103" s="73" t="s">
        <v>2511</v>
      </c>
      <c r="D103" s="73">
        <f>VLOOKUP(C103,'[1]City Populations'!A100:B1046,2,FALSE)</f>
        <v>1113</v>
      </c>
      <c r="E103" s="72" t="s">
        <v>1589</v>
      </c>
      <c r="F103" s="72" t="s">
        <v>1590</v>
      </c>
      <c r="G103" s="73" t="s">
        <v>17</v>
      </c>
      <c r="H103" s="74">
        <v>9.6</v>
      </c>
      <c r="I103" s="74">
        <v>14.1</v>
      </c>
      <c r="J103" s="74">
        <v>29.85</v>
      </c>
      <c r="K103" s="74" t="s">
        <v>3008</v>
      </c>
      <c r="L103" s="74">
        <v>2.2499999999999998E-3</v>
      </c>
      <c r="M103" s="74">
        <v>119.85</v>
      </c>
      <c r="N103" s="74">
        <v>457.35</v>
      </c>
      <c r="O103" s="74" t="s">
        <v>3462</v>
      </c>
      <c r="P103" s="74" t="s">
        <v>75</v>
      </c>
      <c r="Q103" s="75">
        <v>32</v>
      </c>
      <c r="R103" s="75" t="s">
        <v>2985</v>
      </c>
      <c r="S103" s="75">
        <v>2.95</v>
      </c>
      <c r="T103" s="75">
        <v>32</v>
      </c>
      <c r="U103" s="75" t="s">
        <v>2985</v>
      </c>
      <c r="V103" s="75">
        <v>2.95</v>
      </c>
      <c r="W103" s="75" t="s">
        <v>913</v>
      </c>
      <c r="X103" s="75">
        <v>520</v>
      </c>
      <c r="Y103" s="75">
        <v>42.33</v>
      </c>
      <c r="Z103" s="75" t="s">
        <v>2987</v>
      </c>
      <c r="AA103" s="75" t="s">
        <v>2987</v>
      </c>
      <c r="AB103" s="75" t="s">
        <v>2985</v>
      </c>
      <c r="AC103" s="75">
        <v>40000000</v>
      </c>
      <c r="AD103" s="75" t="s">
        <v>2985</v>
      </c>
      <c r="AE103" s="75" t="s">
        <v>2985</v>
      </c>
      <c r="AF103" s="75" t="s">
        <v>2985</v>
      </c>
      <c r="AG103" s="76" t="s">
        <v>20</v>
      </c>
      <c r="AH103" s="76" t="s">
        <v>2985</v>
      </c>
      <c r="AI103" s="76" t="s">
        <v>2985</v>
      </c>
      <c r="AJ103" s="77" t="s">
        <v>2985</v>
      </c>
      <c r="AK103" s="77" t="s">
        <v>20</v>
      </c>
      <c r="AL103" s="77">
        <v>13</v>
      </c>
      <c r="AM103" s="77" t="s">
        <v>17</v>
      </c>
      <c r="AN103" s="77" t="s">
        <v>2985</v>
      </c>
      <c r="AO103" s="77">
        <v>3.57</v>
      </c>
      <c r="AP103" s="78" t="s">
        <v>3463</v>
      </c>
    </row>
    <row r="104" spans="1:42" s="83" customFormat="1" ht="12.75" customHeight="1" x14ac:dyDescent="0.25">
      <c r="A104" s="82">
        <v>179</v>
      </c>
      <c r="B104" s="82">
        <v>192</v>
      </c>
      <c r="C104" s="82" t="s">
        <v>1824</v>
      </c>
      <c r="D104" s="82">
        <f>VLOOKUP(C104,'[1]City Populations'!A101:B1047,2,FALSE)</f>
        <v>2123</v>
      </c>
      <c r="E104" s="82" t="s">
        <v>1825</v>
      </c>
      <c r="F104" s="82" t="s">
        <v>3464</v>
      </c>
      <c r="G104" s="82" t="s">
        <v>17</v>
      </c>
      <c r="H104" s="82">
        <v>6.9</v>
      </c>
      <c r="I104" s="82">
        <v>21.01</v>
      </c>
      <c r="J104" s="82">
        <v>41.16</v>
      </c>
      <c r="K104" s="82">
        <v>1500</v>
      </c>
      <c r="L104" s="82" t="s">
        <v>3465</v>
      </c>
      <c r="M104" s="82">
        <v>168.86</v>
      </c>
      <c r="N104" s="82">
        <v>572.36</v>
      </c>
      <c r="O104" s="82" t="s">
        <v>3466</v>
      </c>
      <c r="P104" s="82" t="s">
        <v>3467</v>
      </c>
      <c r="Q104" s="82">
        <v>9.41</v>
      </c>
      <c r="R104" s="82">
        <v>100</v>
      </c>
      <c r="S104" s="82" t="s">
        <v>2985</v>
      </c>
      <c r="T104" s="82">
        <v>9.41</v>
      </c>
      <c r="U104" s="82">
        <v>100</v>
      </c>
      <c r="V104" s="82" t="s">
        <v>2985</v>
      </c>
      <c r="W104" s="82" t="s">
        <v>3468</v>
      </c>
      <c r="X104" s="82">
        <v>926</v>
      </c>
      <c r="Y104" s="82" t="s">
        <v>2985</v>
      </c>
      <c r="Z104" s="82" t="s">
        <v>2987</v>
      </c>
      <c r="AA104" s="82" t="s">
        <v>2987</v>
      </c>
      <c r="AB104" s="82" t="s">
        <v>2985</v>
      </c>
      <c r="AC104" s="82">
        <v>1753000</v>
      </c>
      <c r="AD104" s="82" t="s">
        <v>2985</v>
      </c>
      <c r="AE104" s="82" t="s">
        <v>2985</v>
      </c>
      <c r="AF104" s="82" t="s">
        <v>2985</v>
      </c>
      <c r="AG104" s="82" t="s">
        <v>20</v>
      </c>
      <c r="AH104" s="82" t="s">
        <v>2985</v>
      </c>
      <c r="AI104" s="82" t="s">
        <v>2985</v>
      </c>
      <c r="AJ104" s="82" t="s">
        <v>2985</v>
      </c>
      <c r="AK104" s="82" t="s">
        <v>20</v>
      </c>
      <c r="AL104" s="82" t="s">
        <v>2985</v>
      </c>
      <c r="AM104" s="82" t="s">
        <v>17</v>
      </c>
      <c r="AN104" s="82" t="s">
        <v>2985</v>
      </c>
      <c r="AO104" s="82" t="s">
        <v>2985</v>
      </c>
      <c r="AP104" s="78" t="s">
        <v>3469</v>
      </c>
    </row>
    <row r="105" spans="1:42" ht="12.75" customHeight="1" x14ac:dyDescent="0.25">
      <c r="A105" s="72">
        <v>160</v>
      </c>
      <c r="B105" s="72">
        <v>173</v>
      </c>
      <c r="C105" s="73" t="s">
        <v>2513</v>
      </c>
      <c r="D105" s="73">
        <f>VLOOKUP(C105,'[1]City Populations'!A102:B1048,2,FALSE)</f>
        <v>1537</v>
      </c>
      <c r="E105" s="72" t="s">
        <v>3470</v>
      </c>
      <c r="F105" s="72" t="s">
        <v>3471</v>
      </c>
      <c r="G105" s="73" t="s">
        <v>17</v>
      </c>
      <c r="H105" s="74">
        <v>19.309999999999999</v>
      </c>
      <c r="I105" s="74">
        <v>31.79</v>
      </c>
      <c r="J105" s="74">
        <v>46.19</v>
      </c>
      <c r="K105" s="74">
        <v>667</v>
      </c>
      <c r="L105" s="74" t="s">
        <v>3472</v>
      </c>
      <c r="M105" s="74">
        <v>161.38999999999999</v>
      </c>
      <c r="N105" s="74">
        <v>593.39</v>
      </c>
      <c r="O105" s="74" t="s">
        <v>3473</v>
      </c>
      <c r="P105" s="74" t="s">
        <v>75</v>
      </c>
      <c r="Q105" s="75" t="s">
        <v>2985</v>
      </c>
      <c r="R105" s="75" t="s">
        <v>2985</v>
      </c>
      <c r="S105" s="75">
        <v>3.38</v>
      </c>
      <c r="T105" s="75" t="s">
        <v>2985</v>
      </c>
      <c r="U105" s="75" t="s">
        <v>2985</v>
      </c>
      <c r="V105" s="75">
        <v>3.38</v>
      </c>
      <c r="W105" s="75" t="s">
        <v>3474</v>
      </c>
      <c r="X105" s="75">
        <v>697</v>
      </c>
      <c r="Y105" s="75" t="s">
        <v>2985</v>
      </c>
      <c r="Z105" s="75" t="s">
        <v>2987</v>
      </c>
      <c r="AA105" s="75" t="s">
        <v>2987</v>
      </c>
      <c r="AB105" s="75" t="s">
        <v>2985</v>
      </c>
      <c r="AC105" s="75">
        <v>978000</v>
      </c>
      <c r="AD105" s="75" t="s">
        <v>2985</v>
      </c>
      <c r="AE105" s="75" t="s">
        <v>2985</v>
      </c>
      <c r="AF105" s="75" t="s">
        <v>2985</v>
      </c>
      <c r="AG105" s="76" t="s">
        <v>20</v>
      </c>
      <c r="AH105" s="76" t="s">
        <v>2985</v>
      </c>
      <c r="AI105" s="76" t="s">
        <v>2985</v>
      </c>
      <c r="AJ105" s="77" t="s">
        <v>2985</v>
      </c>
      <c r="AK105" s="77" t="s">
        <v>20</v>
      </c>
      <c r="AL105" s="77" t="s">
        <v>2985</v>
      </c>
      <c r="AM105" s="77" t="s">
        <v>2985</v>
      </c>
      <c r="AN105" s="77" t="s">
        <v>20</v>
      </c>
      <c r="AO105" s="77" t="s">
        <v>2985</v>
      </c>
      <c r="AP105" s="78" t="s">
        <v>2985</v>
      </c>
    </row>
    <row r="106" spans="1:42" ht="12.75" customHeight="1" x14ac:dyDescent="0.25">
      <c r="A106" s="72">
        <v>260</v>
      </c>
      <c r="B106" s="72">
        <v>280</v>
      </c>
      <c r="C106" s="73" t="s">
        <v>1514</v>
      </c>
      <c r="D106" s="73">
        <f>VLOOKUP(C106,'[1]City Populations'!A103:B1049,2,FALSE)</f>
        <v>371</v>
      </c>
      <c r="E106" s="72" t="s">
        <v>1515</v>
      </c>
      <c r="F106" s="72" t="s">
        <v>1516</v>
      </c>
      <c r="G106" s="73" t="s">
        <v>17</v>
      </c>
      <c r="H106" s="74">
        <v>25</v>
      </c>
      <c r="I106" s="74">
        <v>50</v>
      </c>
      <c r="J106" s="74">
        <v>75</v>
      </c>
      <c r="K106" s="74">
        <v>0</v>
      </c>
      <c r="L106" s="74" t="s">
        <v>3475</v>
      </c>
      <c r="M106" s="74">
        <v>225</v>
      </c>
      <c r="N106" s="74">
        <v>750</v>
      </c>
      <c r="O106" s="74" t="s">
        <v>2985</v>
      </c>
      <c r="P106" s="74" t="s">
        <v>3476</v>
      </c>
      <c r="Q106" s="75">
        <v>15</v>
      </c>
      <c r="R106" s="75" t="s">
        <v>2985</v>
      </c>
      <c r="S106" s="75">
        <v>5</v>
      </c>
      <c r="T106" s="75">
        <v>5</v>
      </c>
      <c r="U106" s="75" t="s">
        <v>2985</v>
      </c>
      <c r="V106" s="75">
        <v>5</v>
      </c>
      <c r="W106" s="75">
        <v>3000</v>
      </c>
      <c r="X106" s="75" t="s">
        <v>2985</v>
      </c>
      <c r="Y106" s="75">
        <v>30</v>
      </c>
      <c r="Z106" s="75" t="s">
        <v>2985</v>
      </c>
      <c r="AA106" s="75" t="s">
        <v>2987</v>
      </c>
      <c r="AB106" s="75" t="s">
        <v>2985</v>
      </c>
      <c r="AC106" s="75">
        <v>302000</v>
      </c>
      <c r="AD106" s="75" t="s">
        <v>2985</v>
      </c>
      <c r="AE106" s="75" t="s">
        <v>2985</v>
      </c>
      <c r="AF106" s="75" t="s">
        <v>2985</v>
      </c>
      <c r="AG106" s="76" t="s">
        <v>20</v>
      </c>
      <c r="AH106" s="76" t="s">
        <v>2985</v>
      </c>
      <c r="AI106" s="76" t="s">
        <v>2985</v>
      </c>
      <c r="AJ106" s="77" t="s">
        <v>17</v>
      </c>
      <c r="AK106" s="77" t="s">
        <v>2985</v>
      </c>
      <c r="AL106" s="77">
        <v>15</v>
      </c>
      <c r="AM106" s="77" t="s">
        <v>2985</v>
      </c>
      <c r="AN106" s="77" t="s">
        <v>20</v>
      </c>
      <c r="AO106" s="77" t="s">
        <v>2985</v>
      </c>
      <c r="AP106" s="78" t="s">
        <v>2985</v>
      </c>
    </row>
    <row r="107" spans="1:42" ht="12.75" customHeight="1" x14ac:dyDescent="0.25">
      <c r="A107" s="72">
        <v>193</v>
      </c>
      <c r="B107" s="72">
        <v>207</v>
      </c>
      <c r="C107" s="73" t="s">
        <v>2515</v>
      </c>
      <c r="D107" s="73">
        <v>1338</v>
      </c>
      <c r="E107" s="72" t="s">
        <v>3477</v>
      </c>
      <c r="F107" s="72" t="s">
        <v>3478</v>
      </c>
      <c r="G107" s="73" t="s">
        <v>17</v>
      </c>
      <c r="H107" s="74">
        <v>12.67</v>
      </c>
      <c r="I107" s="74">
        <v>15.12</v>
      </c>
      <c r="J107" s="74">
        <v>24.75</v>
      </c>
      <c r="K107" s="74">
        <v>1247</v>
      </c>
      <c r="L107" s="74" t="s">
        <v>3479</v>
      </c>
      <c r="M107" s="74">
        <v>36.81</v>
      </c>
      <c r="N107" s="74">
        <v>429.03</v>
      </c>
      <c r="O107" s="74" t="s">
        <v>3480</v>
      </c>
      <c r="P107" s="74" t="s">
        <v>75</v>
      </c>
      <c r="Q107" s="75">
        <v>19.7</v>
      </c>
      <c r="R107" s="75">
        <v>100</v>
      </c>
      <c r="S107" s="75">
        <v>19.7</v>
      </c>
      <c r="T107" s="75">
        <v>19.7</v>
      </c>
      <c r="U107" s="75">
        <v>100</v>
      </c>
      <c r="V107" s="75">
        <v>19.7</v>
      </c>
      <c r="W107" s="75">
        <v>3741</v>
      </c>
      <c r="X107" s="75">
        <v>465</v>
      </c>
      <c r="Y107" s="75">
        <v>41.95</v>
      </c>
      <c r="Z107" s="75" t="s">
        <v>2987</v>
      </c>
      <c r="AA107" s="75" t="s">
        <v>2987</v>
      </c>
      <c r="AB107" s="75" t="s">
        <v>2985</v>
      </c>
      <c r="AC107" s="75">
        <v>1500000</v>
      </c>
      <c r="AD107" s="75" t="s">
        <v>2985</v>
      </c>
      <c r="AE107" s="75" t="s">
        <v>2985</v>
      </c>
      <c r="AF107" s="75" t="s">
        <v>2985</v>
      </c>
      <c r="AG107" s="76" t="s">
        <v>17</v>
      </c>
      <c r="AH107" s="76">
        <v>1</v>
      </c>
      <c r="AI107" s="76" t="s">
        <v>62</v>
      </c>
      <c r="AJ107" s="77" t="s">
        <v>2985</v>
      </c>
      <c r="AK107" s="77" t="s">
        <v>20</v>
      </c>
      <c r="AL107" s="77" t="s">
        <v>2985</v>
      </c>
      <c r="AM107" s="77" t="s">
        <v>17</v>
      </c>
      <c r="AN107" s="77" t="s">
        <v>2985</v>
      </c>
      <c r="AO107" s="77">
        <v>2.8</v>
      </c>
      <c r="AP107" s="78" t="s">
        <v>2985</v>
      </c>
    </row>
    <row r="108" spans="1:42" ht="12.75" customHeight="1" x14ac:dyDescent="0.25">
      <c r="A108" s="72">
        <v>132</v>
      </c>
      <c r="B108" s="72">
        <v>143</v>
      </c>
      <c r="C108" s="73" t="s">
        <v>2517</v>
      </c>
      <c r="D108" s="73">
        <f>VLOOKUP(C108,'[1]City Populations'!A105:B1051,2,FALSE)</f>
        <v>370</v>
      </c>
      <c r="E108" s="72" t="s">
        <v>3481</v>
      </c>
      <c r="F108" s="72">
        <v>6417972121</v>
      </c>
      <c r="G108" s="73" t="s">
        <v>17</v>
      </c>
      <c r="H108" s="74">
        <v>23.64</v>
      </c>
      <c r="I108" s="74" t="s">
        <v>2985</v>
      </c>
      <c r="J108" s="74" t="s">
        <v>2985</v>
      </c>
      <c r="K108" s="74" t="s">
        <v>3482</v>
      </c>
      <c r="L108" s="74" t="s">
        <v>3483</v>
      </c>
      <c r="M108" s="74" t="s">
        <v>2985</v>
      </c>
      <c r="N108" s="74" t="s">
        <v>2985</v>
      </c>
      <c r="O108" s="74" t="s">
        <v>3484</v>
      </c>
      <c r="P108" s="74" t="s">
        <v>3485</v>
      </c>
      <c r="Q108" s="75">
        <v>23.64</v>
      </c>
      <c r="R108" s="75" t="s">
        <v>2985</v>
      </c>
      <c r="S108" s="75" t="s">
        <v>3486</v>
      </c>
      <c r="T108" s="75">
        <v>23.64</v>
      </c>
      <c r="U108" s="75" t="s">
        <v>2985</v>
      </c>
      <c r="V108" s="75" t="s">
        <v>3486</v>
      </c>
      <c r="W108" s="75" t="s">
        <v>2985</v>
      </c>
      <c r="X108" s="75">
        <v>160</v>
      </c>
      <c r="Y108" s="75">
        <v>34</v>
      </c>
      <c r="Z108" s="75" t="s">
        <v>2987</v>
      </c>
      <c r="AA108" s="75" t="s">
        <v>2987</v>
      </c>
      <c r="AB108" s="75" t="s">
        <v>2985</v>
      </c>
      <c r="AC108" s="75">
        <v>490000</v>
      </c>
      <c r="AD108" s="75" t="s">
        <v>2985</v>
      </c>
      <c r="AE108" s="75" t="s">
        <v>2985</v>
      </c>
      <c r="AF108" s="75" t="s">
        <v>2985</v>
      </c>
      <c r="AG108" s="76" t="s">
        <v>20</v>
      </c>
      <c r="AH108" s="76">
        <v>0</v>
      </c>
      <c r="AI108" s="76" t="s">
        <v>3487</v>
      </c>
      <c r="AJ108" s="77" t="s">
        <v>2985</v>
      </c>
      <c r="AK108" s="77" t="s">
        <v>20</v>
      </c>
      <c r="AL108" s="77" t="s">
        <v>2985</v>
      </c>
      <c r="AM108" s="77" t="s">
        <v>2985</v>
      </c>
      <c r="AN108" s="77" t="s">
        <v>2985</v>
      </c>
      <c r="AO108" s="77" t="s">
        <v>2985</v>
      </c>
      <c r="AP108" s="78" t="s">
        <v>3488</v>
      </c>
    </row>
    <row r="109" spans="1:42" s="83" customFormat="1" ht="12.75" customHeight="1" x14ac:dyDescent="0.25">
      <c r="A109" s="82">
        <v>321</v>
      </c>
      <c r="B109" s="82">
        <v>341</v>
      </c>
      <c r="C109" s="82" t="s">
        <v>888</v>
      </c>
      <c r="D109" s="82">
        <f>VLOOKUP(C109,'[1]City Populations'!A106:B1052,2,FALSE)</f>
        <v>4151</v>
      </c>
      <c r="E109" s="82" t="s">
        <v>889</v>
      </c>
      <c r="F109" s="82" t="s">
        <v>3489</v>
      </c>
      <c r="G109" s="82" t="s">
        <v>17</v>
      </c>
      <c r="H109" s="82">
        <v>9.65</v>
      </c>
      <c r="I109" s="82">
        <v>16.29</v>
      </c>
      <c r="J109" s="82">
        <v>27.34</v>
      </c>
      <c r="K109" s="82">
        <v>2000</v>
      </c>
      <c r="L109" s="82" t="s">
        <v>3490</v>
      </c>
      <c r="M109" s="82">
        <v>115.74</v>
      </c>
      <c r="N109" s="82">
        <v>447.24</v>
      </c>
      <c r="O109" s="82" t="s">
        <v>3491</v>
      </c>
      <c r="P109" s="82" t="s">
        <v>2985</v>
      </c>
      <c r="Q109" s="82" t="s">
        <v>2985</v>
      </c>
      <c r="R109" s="82" t="s">
        <v>2985</v>
      </c>
      <c r="S109" s="82">
        <v>8.14</v>
      </c>
      <c r="T109" s="82" t="s">
        <v>2985</v>
      </c>
      <c r="U109" s="82" t="s">
        <v>2985</v>
      </c>
      <c r="V109" s="82">
        <v>8.14</v>
      </c>
      <c r="W109" s="82" t="s">
        <v>317</v>
      </c>
      <c r="X109" s="82">
        <v>1605</v>
      </c>
      <c r="Y109" s="82">
        <v>31</v>
      </c>
      <c r="Z109" s="82" t="s">
        <v>2987</v>
      </c>
      <c r="AA109" s="82" t="s">
        <v>2985</v>
      </c>
      <c r="AB109" s="82" t="s">
        <v>2985</v>
      </c>
      <c r="AC109" s="82" t="s">
        <v>2985</v>
      </c>
      <c r="AD109" s="82" t="s">
        <v>2985</v>
      </c>
      <c r="AE109" s="82" t="s">
        <v>2985</v>
      </c>
      <c r="AF109" s="82" t="s">
        <v>2985</v>
      </c>
      <c r="AG109" s="82" t="s">
        <v>17</v>
      </c>
      <c r="AH109" s="82" t="s">
        <v>2985</v>
      </c>
      <c r="AI109" s="82" t="s">
        <v>3492</v>
      </c>
      <c r="AJ109" s="82" t="s">
        <v>17</v>
      </c>
      <c r="AK109" s="82" t="s">
        <v>2985</v>
      </c>
      <c r="AL109" s="82">
        <v>4.12</v>
      </c>
      <c r="AM109" s="82" t="s">
        <v>17</v>
      </c>
      <c r="AN109" s="82" t="s">
        <v>2985</v>
      </c>
      <c r="AO109" s="82">
        <v>2.41</v>
      </c>
      <c r="AP109" s="78" t="s">
        <v>3493</v>
      </c>
    </row>
    <row r="110" spans="1:42" s="83" customFormat="1" ht="12.75" customHeight="1" x14ac:dyDescent="0.25">
      <c r="A110" s="82">
        <v>156</v>
      </c>
      <c r="B110" s="82">
        <v>169</v>
      </c>
      <c r="C110" s="82" t="s">
        <v>2521</v>
      </c>
      <c r="D110" s="82">
        <f>VLOOKUP(C110,'[1]City Populations'!A107:B1053,2,FALSE)</f>
        <v>25206</v>
      </c>
      <c r="E110" s="82" t="s">
        <v>3494</v>
      </c>
      <c r="F110" s="82" t="s">
        <v>3495</v>
      </c>
      <c r="G110" s="82" t="s">
        <v>17</v>
      </c>
      <c r="H110" s="82">
        <v>12.4</v>
      </c>
      <c r="I110" s="82">
        <v>23.44</v>
      </c>
      <c r="J110" s="82">
        <v>41.84</v>
      </c>
      <c r="K110" s="82" t="s">
        <v>3496</v>
      </c>
      <c r="L110" s="82" t="s">
        <v>3497</v>
      </c>
      <c r="M110" s="82">
        <v>160.54</v>
      </c>
      <c r="N110" s="82">
        <v>570.04</v>
      </c>
      <c r="O110" s="82" t="s">
        <v>3498</v>
      </c>
      <c r="P110" s="82" t="s">
        <v>3499</v>
      </c>
      <c r="Q110" s="82">
        <v>15.8</v>
      </c>
      <c r="R110" s="82" t="s">
        <v>3181</v>
      </c>
      <c r="S110" s="82">
        <v>3.06</v>
      </c>
      <c r="T110" s="82">
        <v>15.8</v>
      </c>
      <c r="U110" s="82" t="s">
        <v>3181</v>
      </c>
      <c r="V110" s="82">
        <v>3.06</v>
      </c>
      <c r="W110" s="82" t="s">
        <v>3500</v>
      </c>
      <c r="X110" s="82">
        <v>10000</v>
      </c>
      <c r="Y110" s="82">
        <v>15.8</v>
      </c>
      <c r="Z110" s="82" t="s">
        <v>2987</v>
      </c>
      <c r="AA110" s="82" t="s">
        <v>2985</v>
      </c>
      <c r="AB110" s="82" t="s">
        <v>2985</v>
      </c>
      <c r="AC110" s="82" t="s">
        <v>2985</v>
      </c>
      <c r="AD110" s="82" t="s">
        <v>2985</v>
      </c>
      <c r="AE110" s="82" t="s">
        <v>2985</v>
      </c>
      <c r="AF110" s="82" t="s">
        <v>2985</v>
      </c>
      <c r="AG110" s="82" t="s">
        <v>17</v>
      </c>
      <c r="AH110" s="82">
        <v>3</v>
      </c>
      <c r="AI110" s="82" t="s">
        <v>3501</v>
      </c>
      <c r="AJ110" s="82" t="s">
        <v>17</v>
      </c>
      <c r="AK110" s="82" t="s">
        <v>2985</v>
      </c>
      <c r="AL110" s="82">
        <v>14.5</v>
      </c>
      <c r="AM110" s="82" t="s">
        <v>17</v>
      </c>
      <c r="AN110" s="82" t="s">
        <v>2985</v>
      </c>
      <c r="AO110" s="82">
        <v>0</v>
      </c>
      <c r="AP110" s="78" t="s">
        <v>3502</v>
      </c>
    </row>
    <row r="111" spans="1:42" ht="12.75" customHeight="1" x14ac:dyDescent="0.25">
      <c r="A111" s="72">
        <v>258</v>
      </c>
      <c r="B111" s="72">
        <v>278</v>
      </c>
      <c r="C111" s="73" t="s">
        <v>2522</v>
      </c>
      <c r="D111" s="73">
        <f>VLOOKUP(C111,'[1]City Populations'!A108:B1054,2,FALSE)</f>
        <v>11051</v>
      </c>
      <c r="E111" s="72" t="s">
        <v>3503</v>
      </c>
      <c r="F111" s="72" t="s">
        <v>3504</v>
      </c>
      <c r="G111" s="73" t="s">
        <v>17</v>
      </c>
      <c r="H111" s="74">
        <v>9.59</v>
      </c>
      <c r="I111" s="74">
        <v>28.45</v>
      </c>
      <c r="J111" s="74">
        <v>28.45</v>
      </c>
      <c r="K111" s="74" t="s">
        <v>3505</v>
      </c>
      <c r="L111" s="74" t="s">
        <v>3506</v>
      </c>
      <c r="M111" s="74">
        <v>255.5</v>
      </c>
      <c r="N111" s="74">
        <v>824</v>
      </c>
      <c r="O111" s="74" t="s">
        <v>3507</v>
      </c>
      <c r="P111" s="74" t="s">
        <v>3508</v>
      </c>
      <c r="Q111" s="75">
        <v>21</v>
      </c>
      <c r="R111" s="75">
        <v>100</v>
      </c>
      <c r="S111" s="75">
        <v>5.55</v>
      </c>
      <c r="T111" s="75">
        <v>21</v>
      </c>
      <c r="U111" s="75">
        <v>100</v>
      </c>
      <c r="V111" s="75">
        <v>5.55</v>
      </c>
      <c r="W111" s="75" t="s">
        <v>3509</v>
      </c>
      <c r="X111" s="75">
        <v>4900</v>
      </c>
      <c r="Y111" s="75">
        <v>35</v>
      </c>
      <c r="Z111" s="75" t="s">
        <v>2987</v>
      </c>
      <c r="AA111" s="75" t="s">
        <v>2987</v>
      </c>
      <c r="AB111" s="75" t="s">
        <v>2985</v>
      </c>
      <c r="AC111" s="75">
        <v>30000000</v>
      </c>
      <c r="AD111" s="75" t="s">
        <v>2985</v>
      </c>
      <c r="AE111" s="75" t="s">
        <v>2985</v>
      </c>
      <c r="AF111" s="75" t="s">
        <v>2985</v>
      </c>
      <c r="AG111" s="76" t="s">
        <v>17</v>
      </c>
      <c r="AH111" s="76">
        <v>3</v>
      </c>
      <c r="AI111" s="76" t="s">
        <v>3510</v>
      </c>
      <c r="AJ111" s="77" t="s">
        <v>17</v>
      </c>
      <c r="AK111" s="77" t="s">
        <v>2985</v>
      </c>
      <c r="AL111" s="77">
        <v>14</v>
      </c>
      <c r="AM111" s="77" t="s">
        <v>17</v>
      </c>
      <c r="AN111" s="77" t="s">
        <v>2985</v>
      </c>
      <c r="AO111" s="77">
        <v>1</v>
      </c>
      <c r="AP111" s="78" t="s">
        <v>2985</v>
      </c>
    </row>
    <row r="112" spans="1:42" ht="12.75" customHeight="1" x14ac:dyDescent="0.25">
      <c r="A112" s="81">
        <v>340</v>
      </c>
      <c r="B112" s="81">
        <v>221</v>
      </c>
      <c r="C112" s="73" t="s">
        <v>3511</v>
      </c>
      <c r="D112" s="73">
        <v>231</v>
      </c>
      <c r="E112" s="81" t="s">
        <v>3512</v>
      </c>
      <c r="F112" s="81" t="s">
        <v>3513</v>
      </c>
      <c r="G112" s="73" t="s">
        <v>17</v>
      </c>
      <c r="H112" s="74">
        <v>10</v>
      </c>
      <c r="I112" s="74">
        <v>7.15</v>
      </c>
      <c r="J112" s="74">
        <v>7.15</v>
      </c>
      <c r="K112" s="74">
        <v>1000</v>
      </c>
      <c r="L112" s="74" t="s">
        <v>3514</v>
      </c>
      <c r="M112" s="74">
        <v>7.15</v>
      </c>
      <c r="N112" s="74">
        <v>7.15</v>
      </c>
      <c r="O112" s="74" t="s">
        <v>2985</v>
      </c>
      <c r="P112" s="74" t="s">
        <v>2985</v>
      </c>
      <c r="Q112" s="75">
        <v>10</v>
      </c>
      <c r="R112" s="75" t="s">
        <v>3008</v>
      </c>
      <c r="S112" s="75">
        <v>10</v>
      </c>
      <c r="T112" s="75">
        <v>10</v>
      </c>
      <c r="U112" s="75" t="s">
        <v>3008</v>
      </c>
      <c r="V112" s="75">
        <v>10</v>
      </c>
      <c r="W112" s="75">
        <v>1000</v>
      </c>
      <c r="X112" s="75">
        <v>119</v>
      </c>
      <c r="Y112" s="75">
        <v>10</v>
      </c>
      <c r="Z112" s="75" t="s">
        <v>2987</v>
      </c>
      <c r="AA112" s="75" t="s">
        <v>2985</v>
      </c>
      <c r="AB112" s="75" t="s">
        <v>2985</v>
      </c>
      <c r="AC112" s="75" t="s">
        <v>2985</v>
      </c>
      <c r="AD112" s="75" t="s">
        <v>2985</v>
      </c>
      <c r="AE112" s="75" t="s">
        <v>2985</v>
      </c>
      <c r="AF112" s="75" t="s">
        <v>2985</v>
      </c>
      <c r="AG112" s="76" t="s">
        <v>20</v>
      </c>
      <c r="AH112" s="76" t="s">
        <v>2985</v>
      </c>
      <c r="AI112" s="76" t="s">
        <v>2985</v>
      </c>
      <c r="AJ112" s="77" t="s">
        <v>2985</v>
      </c>
      <c r="AK112" s="77" t="s">
        <v>20</v>
      </c>
      <c r="AL112" s="77" t="s">
        <v>2985</v>
      </c>
      <c r="AM112" s="77" t="s">
        <v>2985</v>
      </c>
      <c r="AN112" s="77" t="s">
        <v>20</v>
      </c>
      <c r="AO112" s="77" t="s">
        <v>2985</v>
      </c>
      <c r="AP112" s="78" t="s">
        <v>3515</v>
      </c>
    </row>
    <row r="113" spans="1:42" ht="12.75" customHeight="1" x14ac:dyDescent="0.25">
      <c r="A113" s="72">
        <v>153</v>
      </c>
      <c r="B113" s="72">
        <v>166</v>
      </c>
      <c r="C113" s="73" t="s">
        <v>2530</v>
      </c>
      <c r="D113" s="73">
        <f>VLOOKUP(C113,'[1]City Populations'!A110:B1056,2,FALSE)</f>
        <v>211</v>
      </c>
      <c r="E113" s="72" t="s">
        <v>3516</v>
      </c>
      <c r="F113" s="72" t="s">
        <v>3517</v>
      </c>
      <c r="G113" s="73" t="s">
        <v>17</v>
      </c>
      <c r="H113" s="74">
        <v>30</v>
      </c>
      <c r="I113" s="74">
        <v>49</v>
      </c>
      <c r="J113" s="74">
        <v>94</v>
      </c>
      <c r="K113" s="74">
        <v>2000</v>
      </c>
      <c r="L113" s="74" t="s">
        <v>3518</v>
      </c>
      <c r="M113" s="74">
        <v>463</v>
      </c>
      <c r="N113" s="74" t="s">
        <v>3519</v>
      </c>
      <c r="O113" s="74" t="s">
        <v>3520</v>
      </c>
      <c r="P113" s="74" t="s">
        <v>2985</v>
      </c>
      <c r="Q113" s="75" t="s">
        <v>2985</v>
      </c>
      <c r="R113" s="75" t="s">
        <v>2985</v>
      </c>
      <c r="S113" s="75">
        <v>21</v>
      </c>
      <c r="T113" s="75" t="s">
        <v>2985</v>
      </c>
      <c r="U113" s="75" t="s">
        <v>2985</v>
      </c>
      <c r="V113" s="75">
        <v>23.5</v>
      </c>
      <c r="W113" s="75">
        <v>2000</v>
      </c>
      <c r="X113" s="75">
        <v>90</v>
      </c>
      <c r="Y113" s="75">
        <v>42</v>
      </c>
      <c r="Z113" s="75" t="s">
        <v>2987</v>
      </c>
      <c r="AA113" s="75" t="s">
        <v>2987</v>
      </c>
      <c r="AB113" s="75" t="s">
        <v>2985</v>
      </c>
      <c r="AC113" s="75">
        <v>168300</v>
      </c>
      <c r="AD113" s="75" t="s">
        <v>2985</v>
      </c>
      <c r="AE113" s="75" t="s">
        <v>2985</v>
      </c>
      <c r="AF113" s="75" t="s">
        <v>2985</v>
      </c>
      <c r="AG113" s="76" t="s">
        <v>20</v>
      </c>
      <c r="AH113" s="76" t="s">
        <v>2985</v>
      </c>
      <c r="AI113" s="76" t="s">
        <v>2985</v>
      </c>
      <c r="AJ113" s="77" t="s">
        <v>17</v>
      </c>
      <c r="AK113" s="77" t="s">
        <v>2985</v>
      </c>
      <c r="AL113" s="77">
        <v>15</v>
      </c>
      <c r="AM113" s="77" t="s">
        <v>2985</v>
      </c>
      <c r="AN113" s="77" t="s">
        <v>20</v>
      </c>
      <c r="AO113" s="77" t="s">
        <v>2985</v>
      </c>
      <c r="AP113" s="78" t="s">
        <v>3521</v>
      </c>
    </row>
    <row r="114" spans="1:42" ht="12.75" customHeight="1" x14ac:dyDescent="0.25">
      <c r="A114" s="72">
        <v>313</v>
      </c>
      <c r="B114" s="72">
        <v>333</v>
      </c>
      <c r="C114" s="73" t="s">
        <v>327</v>
      </c>
      <c r="D114" s="73">
        <f>VLOOKUP(C114,'[1]City Populations'!A111:B1057,2,FALSE)</f>
        <v>3129</v>
      </c>
      <c r="E114" s="72" t="s">
        <v>328</v>
      </c>
      <c r="F114" s="72" t="s">
        <v>329</v>
      </c>
      <c r="G114" s="73" t="s">
        <v>17</v>
      </c>
      <c r="H114" s="74">
        <v>6.3</v>
      </c>
      <c r="I114" s="74">
        <v>17.3</v>
      </c>
      <c r="J114" s="74">
        <v>31.05</v>
      </c>
      <c r="K114" s="74" t="s">
        <v>317</v>
      </c>
      <c r="L114" s="74" t="s">
        <v>3522</v>
      </c>
      <c r="M114" s="74">
        <v>141.05000000000001</v>
      </c>
      <c r="N114" s="74">
        <v>553.54999999999995</v>
      </c>
      <c r="O114" s="74" t="s">
        <v>3523</v>
      </c>
      <c r="P114" s="74" t="s">
        <v>75</v>
      </c>
      <c r="Q114" s="75">
        <v>14.9</v>
      </c>
      <c r="R114" s="75" t="s">
        <v>2985</v>
      </c>
      <c r="S114" s="75">
        <v>4.55</v>
      </c>
      <c r="T114" s="75">
        <v>14.9</v>
      </c>
      <c r="U114" s="75" t="s">
        <v>2985</v>
      </c>
      <c r="V114" s="75">
        <v>4.55</v>
      </c>
      <c r="W114" s="75" t="s">
        <v>317</v>
      </c>
      <c r="X114" s="75">
        <v>1324</v>
      </c>
      <c r="Y114" s="75">
        <v>26.51</v>
      </c>
      <c r="Z114" s="75" t="s">
        <v>2985</v>
      </c>
      <c r="AA114" s="75" t="s">
        <v>2987</v>
      </c>
      <c r="AB114" s="75" t="s">
        <v>2985</v>
      </c>
      <c r="AC114" s="75">
        <v>2935000</v>
      </c>
      <c r="AD114" s="75" t="s">
        <v>2985</v>
      </c>
      <c r="AE114" s="75" t="s">
        <v>2985</v>
      </c>
      <c r="AF114" s="75" t="s">
        <v>2985</v>
      </c>
      <c r="AG114" s="76" t="s">
        <v>17</v>
      </c>
      <c r="AH114" s="76">
        <v>3.95</v>
      </c>
      <c r="AI114" s="76" t="s">
        <v>3524</v>
      </c>
      <c r="AJ114" s="77" t="s">
        <v>2985</v>
      </c>
      <c r="AK114" s="77" t="s">
        <v>20</v>
      </c>
      <c r="AL114" s="77" t="s">
        <v>2985</v>
      </c>
      <c r="AM114" s="77" t="s">
        <v>17</v>
      </c>
      <c r="AN114" s="77" t="s">
        <v>2985</v>
      </c>
      <c r="AO114" s="77">
        <v>2.2000000000000002</v>
      </c>
      <c r="AP114" s="78" t="s">
        <v>3525</v>
      </c>
    </row>
    <row r="115" spans="1:42" ht="12.75" customHeight="1" x14ac:dyDescent="0.25">
      <c r="A115" s="72">
        <v>218</v>
      </c>
      <c r="B115" s="72">
        <v>235</v>
      </c>
      <c r="C115" s="73" t="s">
        <v>2532</v>
      </c>
      <c r="D115" s="73">
        <f>VLOOKUP(C115,'[1]City Populations'!A112:B1058,2,FALSE)</f>
        <v>527</v>
      </c>
      <c r="E115" s="72" t="s">
        <v>3526</v>
      </c>
      <c r="F115" s="72" t="s">
        <v>3527</v>
      </c>
      <c r="G115" s="73" t="s">
        <v>17</v>
      </c>
      <c r="H115" s="74">
        <v>15.29</v>
      </c>
      <c r="I115" s="74">
        <v>30.95</v>
      </c>
      <c r="J115" s="74">
        <v>57.05</v>
      </c>
      <c r="K115" s="74" t="s">
        <v>464</v>
      </c>
      <c r="L115" s="74" t="s">
        <v>3528</v>
      </c>
      <c r="M115" s="74">
        <v>265.85000000000002</v>
      </c>
      <c r="N115" s="74" t="s">
        <v>3529</v>
      </c>
      <c r="O115" s="74" t="s">
        <v>3530</v>
      </c>
      <c r="P115" s="74" t="s">
        <v>75</v>
      </c>
      <c r="Q115" s="75" t="s">
        <v>2985</v>
      </c>
      <c r="R115" s="75">
        <v>100</v>
      </c>
      <c r="S115" s="75" t="s">
        <v>2985</v>
      </c>
      <c r="T115" s="75" t="s">
        <v>2985</v>
      </c>
      <c r="U115" s="75">
        <v>100</v>
      </c>
      <c r="V115" s="75" t="s">
        <v>2985</v>
      </c>
      <c r="W115" s="75" t="s">
        <v>3531</v>
      </c>
      <c r="X115" s="75">
        <v>224</v>
      </c>
      <c r="Y115" s="75">
        <v>15.29</v>
      </c>
      <c r="Z115" s="75" t="s">
        <v>2987</v>
      </c>
      <c r="AA115" s="75" t="s">
        <v>2985</v>
      </c>
      <c r="AB115" s="75" t="s">
        <v>2985</v>
      </c>
      <c r="AC115" s="75" t="s">
        <v>2985</v>
      </c>
      <c r="AD115" s="75" t="s">
        <v>2985</v>
      </c>
      <c r="AE115" s="75" t="s">
        <v>2985</v>
      </c>
      <c r="AF115" s="75" t="s">
        <v>2985</v>
      </c>
      <c r="AG115" s="76" t="s">
        <v>20</v>
      </c>
      <c r="AH115" s="76" t="s">
        <v>2985</v>
      </c>
      <c r="AI115" s="76" t="s">
        <v>2985</v>
      </c>
      <c r="AJ115" s="77" t="s">
        <v>2985</v>
      </c>
      <c r="AK115" s="77" t="s">
        <v>20</v>
      </c>
      <c r="AL115" s="77" t="s">
        <v>2985</v>
      </c>
      <c r="AM115" s="77" t="s">
        <v>2985</v>
      </c>
      <c r="AN115" s="77" t="s">
        <v>20</v>
      </c>
      <c r="AO115" s="77" t="s">
        <v>2985</v>
      </c>
      <c r="AP115" s="78" t="s">
        <v>3532</v>
      </c>
    </row>
    <row r="116" spans="1:42" ht="12.75" customHeight="1" x14ac:dyDescent="0.25">
      <c r="A116" s="72">
        <v>305</v>
      </c>
      <c r="B116" s="72">
        <v>323</v>
      </c>
      <c r="C116" s="73" t="s">
        <v>2533</v>
      </c>
      <c r="D116" s="73">
        <f>VLOOKUP(C116,'[1]City Populations'!A113:B1059,2,FALSE)</f>
        <v>165</v>
      </c>
      <c r="E116" s="72" t="s">
        <v>3533</v>
      </c>
      <c r="F116" s="72" t="s">
        <v>3534</v>
      </c>
      <c r="G116" s="73" t="s">
        <v>17</v>
      </c>
      <c r="H116" s="74">
        <v>60</v>
      </c>
      <c r="I116" s="74" t="s">
        <v>2985</v>
      </c>
      <c r="J116" s="74" t="s">
        <v>2985</v>
      </c>
      <c r="K116" s="74" t="s">
        <v>3535</v>
      </c>
      <c r="L116" s="74" t="s">
        <v>2985</v>
      </c>
      <c r="M116" s="74" t="s">
        <v>2985</v>
      </c>
      <c r="N116" s="74" t="s">
        <v>2985</v>
      </c>
      <c r="O116" s="74" t="s">
        <v>2985</v>
      </c>
      <c r="P116" s="74" t="s">
        <v>2985</v>
      </c>
      <c r="Q116" s="75">
        <v>54</v>
      </c>
      <c r="R116" s="75" t="s">
        <v>2985</v>
      </c>
      <c r="S116" s="75" t="s">
        <v>2985</v>
      </c>
      <c r="T116" s="75" t="s">
        <v>2985</v>
      </c>
      <c r="U116" s="75" t="s">
        <v>2985</v>
      </c>
      <c r="V116" s="75" t="s">
        <v>2985</v>
      </c>
      <c r="W116" s="75" t="s">
        <v>2985</v>
      </c>
      <c r="X116" s="75">
        <v>65</v>
      </c>
      <c r="Y116" s="75">
        <v>54</v>
      </c>
      <c r="Z116" s="75" t="s">
        <v>2987</v>
      </c>
      <c r="AA116" s="75" t="s">
        <v>2985</v>
      </c>
      <c r="AB116" s="75" t="s">
        <v>2985</v>
      </c>
      <c r="AC116" s="75" t="s">
        <v>2985</v>
      </c>
      <c r="AD116" s="75" t="s">
        <v>2985</v>
      </c>
      <c r="AE116" s="75" t="s">
        <v>2985</v>
      </c>
      <c r="AF116" s="75" t="s">
        <v>2985</v>
      </c>
      <c r="AG116" s="76" t="s">
        <v>20</v>
      </c>
      <c r="AH116" s="76" t="s">
        <v>2985</v>
      </c>
      <c r="AI116" s="76" t="s">
        <v>2985</v>
      </c>
      <c r="AJ116" s="77" t="s">
        <v>2985</v>
      </c>
      <c r="AK116" s="77" t="s">
        <v>20</v>
      </c>
      <c r="AL116" s="77" t="s">
        <v>2985</v>
      </c>
      <c r="AM116" s="77" t="s">
        <v>2985</v>
      </c>
      <c r="AN116" s="77" t="s">
        <v>2985</v>
      </c>
      <c r="AO116" s="77" t="s">
        <v>2985</v>
      </c>
      <c r="AP116" s="78" t="s">
        <v>2985</v>
      </c>
    </row>
    <row r="117" spans="1:42" ht="12.75" customHeight="1" x14ac:dyDescent="0.25">
      <c r="A117" s="72">
        <v>63</v>
      </c>
      <c r="B117" s="72">
        <v>66</v>
      </c>
      <c r="C117" s="73" t="s">
        <v>783</v>
      </c>
      <c r="D117" s="73">
        <f>VLOOKUP(C117,'[1]City Populations'!A114:B1060,2,FALSE)</f>
        <v>1080</v>
      </c>
      <c r="E117" s="72" t="s">
        <v>784</v>
      </c>
      <c r="F117" s="72" t="s">
        <v>785</v>
      </c>
      <c r="G117" s="73" t="s">
        <v>17</v>
      </c>
      <c r="H117" s="74">
        <v>7</v>
      </c>
      <c r="I117" s="74">
        <v>19</v>
      </c>
      <c r="J117" s="74">
        <v>34</v>
      </c>
      <c r="K117" s="74" t="s">
        <v>3008</v>
      </c>
      <c r="L117" s="74" t="s">
        <v>3536</v>
      </c>
      <c r="M117" s="74">
        <v>188</v>
      </c>
      <c r="N117" s="74">
        <v>604</v>
      </c>
      <c r="O117" s="74" t="s">
        <v>3537</v>
      </c>
      <c r="P117" s="74" t="s">
        <v>20</v>
      </c>
      <c r="Q117" s="75" t="s">
        <v>2985</v>
      </c>
      <c r="R117" s="75" t="s">
        <v>2985</v>
      </c>
      <c r="S117" s="75">
        <v>12</v>
      </c>
      <c r="T117" s="75" t="s">
        <v>2985</v>
      </c>
      <c r="U117" s="75">
        <v>100</v>
      </c>
      <c r="V117" s="75">
        <v>12</v>
      </c>
      <c r="W117" s="75" t="s">
        <v>3538</v>
      </c>
      <c r="X117" s="75">
        <v>536</v>
      </c>
      <c r="Y117" s="75">
        <v>12</v>
      </c>
      <c r="Z117" s="75" t="s">
        <v>2987</v>
      </c>
      <c r="AA117" s="75" t="s">
        <v>2985</v>
      </c>
      <c r="AB117" s="75" t="s">
        <v>2985</v>
      </c>
      <c r="AC117" s="75" t="s">
        <v>2985</v>
      </c>
      <c r="AD117" s="75" t="s">
        <v>2985</v>
      </c>
      <c r="AE117" s="75" t="s">
        <v>2985</v>
      </c>
      <c r="AF117" s="75" t="s">
        <v>2985</v>
      </c>
      <c r="AG117" s="76" t="s">
        <v>17</v>
      </c>
      <c r="AH117" s="76">
        <v>5</v>
      </c>
      <c r="AI117" s="76" t="s">
        <v>3539</v>
      </c>
      <c r="AJ117" s="77" t="s">
        <v>2985</v>
      </c>
      <c r="AK117" s="77" t="s">
        <v>20</v>
      </c>
      <c r="AL117" s="77">
        <v>14.75</v>
      </c>
      <c r="AM117" s="77" t="s">
        <v>17</v>
      </c>
      <c r="AN117" s="77" t="s">
        <v>2985</v>
      </c>
      <c r="AO117" s="77">
        <v>1</v>
      </c>
      <c r="AP117" s="78" t="s">
        <v>2985</v>
      </c>
    </row>
    <row r="118" spans="1:42" s="83" customFormat="1" ht="12.75" customHeight="1" x14ac:dyDescent="0.25">
      <c r="A118" s="82">
        <v>238</v>
      </c>
      <c r="B118" s="82">
        <v>258</v>
      </c>
      <c r="C118" s="82" t="s">
        <v>2083</v>
      </c>
      <c r="D118" s="82">
        <f>VLOOKUP(C118,'[1]City Populations'!A115:B1061,2,FALSE)</f>
        <v>1082</v>
      </c>
      <c r="E118" s="82" t="s">
        <v>2084</v>
      </c>
      <c r="F118" s="82" t="s">
        <v>3540</v>
      </c>
      <c r="G118" s="82" t="s">
        <v>17</v>
      </c>
      <c r="H118" s="82">
        <v>12.54</v>
      </c>
      <c r="I118" s="82">
        <v>37.44</v>
      </c>
      <c r="J118" s="82">
        <v>62.34</v>
      </c>
      <c r="K118" s="82" t="s">
        <v>3541</v>
      </c>
      <c r="L118" s="82" t="s">
        <v>3542</v>
      </c>
      <c r="M118" s="82">
        <v>261.54000000000002</v>
      </c>
      <c r="N118" s="82" t="s">
        <v>3543</v>
      </c>
      <c r="O118" s="82" t="s">
        <v>3544</v>
      </c>
      <c r="P118" s="82" t="s">
        <v>75</v>
      </c>
      <c r="Q118" s="82">
        <v>14.56</v>
      </c>
      <c r="R118" s="82">
        <v>100</v>
      </c>
      <c r="S118" s="82">
        <v>17.45</v>
      </c>
      <c r="T118" s="82">
        <v>14.56</v>
      </c>
      <c r="U118" s="82">
        <v>100</v>
      </c>
      <c r="V118" s="82">
        <v>17.45</v>
      </c>
      <c r="W118" s="82" t="s">
        <v>3545</v>
      </c>
      <c r="X118" s="82">
        <v>425</v>
      </c>
      <c r="Y118" s="82">
        <v>27.57</v>
      </c>
      <c r="Z118" s="82" t="s">
        <v>2987</v>
      </c>
      <c r="AA118" s="82" t="s">
        <v>2985</v>
      </c>
      <c r="AB118" s="82" t="s">
        <v>2987</v>
      </c>
      <c r="AC118" s="82" t="s">
        <v>2985</v>
      </c>
      <c r="AD118" s="82">
        <v>400000</v>
      </c>
      <c r="AE118" s="82" t="s">
        <v>2985</v>
      </c>
      <c r="AF118" s="82" t="s">
        <v>2985</v>
      </c>
      <c r="AG118" s="82" t="s">
        <v>17</v>
      </c>
      <c r="AH118" s="82">
        <v>3.65</v>
      </c>
      <c r="AI118" s="82" t="s">
        <v>3546</v>
      </c>
      <c r="AJ118" s="82" t="s">
        <v>2985</v>
      </c>
      <c r="AK118" s="82" t="s">
        <v>20</v>
      </c>
      <c r="AL118" s="82" t="s">
        <v>2985</v>
      </c>
      <c r="AM118" s="82" t="s">
        <v>17</v>
      </c>
      <c r="AN118" s="82" t="s">
        <v>2985</v>
      </c>
      <c r="AO118" s="82">
        <v>2.36</v>
      </c>
      <c r="AP118" s="78" t="s">
        <v>3547</v>
      </c>
    </row>
    <row r="119" spans="1:42" ht="12.75" customHeight="1" x14ac:dyDescent="0.25">
      <c r="A119" s="72">
        <v>15</v>
      </c>
      <c r="B119" s="72">
        <v>16</v>
      </c>
      <c r="C119" s="73" t="s">
        <v>2305</v>
      </c>
      <c r="D119" s="73">
        <f>VLOOKUP(C119,'[1]City Populations'!A116:B1062,2,FALSE)</f>
        <v>504</v>
      </c>
      <c r="E119" s="72" t="s">
        <v>3548</v>
      </c>
      <c r="F119" s="72" t="s">
        <v>3549</v>
      </c>
      <c r="G119" s="73" t="s">
        <v>17</v>
      </c>
      <c r="H119" s="74">
        <v>15</v>
      </c>
      <c r="I119" s="74">
        <v>37.5</v>
      </c>
      <c r="J119" s="74">
        <v>75</v>
      </c>
      <c r="K119" s="74">
        <v>2000</v>
      </c>
      <c r="L119" s="74" t="s">
        <v>3550</v>
      </c>
      <c r="M119" s="74">
        <v>375</v>
      </c>
      <c r="N119" s="74" t="s">
        <v>3551</v>
      </c>
      <c r="O119" s="74" t="s">
        <v>3550</v>
      </c>
      <c r="P119" s="74" t="s">
        <v>3552</v>
      </c>
      <c r="Q119" s="75">
        <v>18</v>
      </c>
      <c r="R119" s="75">
        <v>70</v>
      </c>
      <c r="S119" s="75" t="s">
        <v>2985</v>
      </c>
      <c r="T119" s="75">
        <v>18</v>
      </c>
      <c r="U119" s="75">
        <v>70</v>
      </c>
      <c r="V119" s="75" t="s">
        <v>2985</v>
      </c>
      <c r="W119" s="75" t="s">
        <v>1045</v>
      </c>
      <c r="X119" s="75">
        <v>256</v>
      </c>
      <c r="Y119" s="75">
        <v>25.74</v>
      </c>
      <c r="Z119" s="75" t="s">
        <v>2987</v>
      </c>
      <c r="AA119" s="75" t="s">
        <v>2987</v>
      </c>
      <c r="AB119" s="75" t="s">
        <v>2985</v>
      </c>
      <c r="AC119" s="75">
        <v>425000</v>
      </c>
      <c r="AD119" s="75" t="s">
        <v>2985</v>
      </c>
      <c r="AE119" s="75" t="s">
        <v>2985</v>
      </c>
      <c r="AF119" s="75" t="s">
        <v>2985</v>
      </c>
      <c r="AG119" s="76" t="s">
        <v>20</v>
      </c>
      <c r="AH119" s="76" t="s">
        <v>2985</v>
      </c>
      <c r="AI119" s="76" t="s">
        <v>2985</v>
      </c>
      <c r="AJ119" s="77" t="s">
        <v>2985</v>
      </c>
      <c r="AK119" s="77" t="s">
        <v>20</v>
      </c>
      <c r="AL119" s="77" t="s">
        <v>2985</v>
      </c>
      <c r="AM119" s="77" t="s">
        <v>17</v>
      </c>
      <c r="AN119" s="77" t="s">
        <v>2985</v>
      </c>
      <c r="AO119" s="77">
        <v>5</v>
      </c>
      <c r="AP119" s="78" t="s">
        <v>2985</v>
      </c>
    </row>
    <row r="120" spans="1:42" ht="12.75" customHeight="1" x14ac:dyDescent="0.25">
      <c r="A120" s="81">
        <v>286</v>
      </c>
      <c r="B120" s="81">
        <v>304</v>
      </c>
      <c r="C120" s="73" t="s">
        <v>2541</v>
      </c>
      <c r="D120" s="73">
        <f>VLOOKUP(C120,'[1]City Populations'!A117:B1063,2,FALSE)</f>
        <v>635</v>
      </c>
      <c r="E120" s="81" t="s">
        <v>3553</v>
      </c>
      <c r="F120" s="81" t="s">
        <v>3554</v>
      </c>
      <c r="G120" s="73" t="s">
        <v>17</v>
      </c>
      <c r="H120" s="74" t="s">
        <v>3555</v>
      </c>
      <c r="I120" s="74" t="s">
        <v>3556</v>
      </c>
      <c r="J120" s="74" t="s">
        <v>3557</v>
      </c>
      <c r="K120" s="74">
        <v>1000</v>
      </c>
      <c r="L120" s="74">
        <v>477</v>
      </c>
      <c r="M120" s="74" t="s">
        <v>3558</v>
      </c>
      <c r="N120" s="74" t="s">
        <v>3559</v>
      </c>
      <c r="O120" s="74" t="s">
        <v>3560</v>
      </c>
      <c r="P120" s="74" t="s">
        <v>2985</v>
      </c>
      <c r="Q120" s="75" t="s">
        <v>2985</v>
      </c>
      <c r="R120" s="75" t="s">
        <v>2985</v>
      </c>
      <c r="S120" s="75" t="s">
        <v>3561</v>
      </c>
      <c r="T120" s="75" t="s">
        <v>2985</v>
      </c>
      <c r="U120" s="75" t="s">
        <v>2985</v>
      </c>
      <c r="V120" s="75" t="s">
        <v>3561</v>
      </c>
      <c r="W120" s="75">
        <v>1000</v>
      </c>
      <c r="X120" s="75">
        <v>309</v>
      </c>
      <c r="Y120" s="75" t="s">
        <v>2985</v>
      </c>
      <c r="Z120" s="75" t="s">
        <v>2985</v>
      </c>
      <c r="AA120" s="75" t="s">
        <v>2985</v>
      </c>
      <c r="AB120" s="75" t="s">
        <v>2985</v>
      </c>
      <c r="AC120" s="75" t="s">
        <v>2985</v>
      </c>
      <c r="AD120" s="75" t="s">
        <v>2985</v>
      </c>
      <c r="AE120" s="75" t="s">
        <v>3009</v>
      </c>
      <c r="AF120" s="75" t="s">
        <v>3562</v>
      </c>
      <c r="AG120" s="76" t="s">
        <v>20</v>
      </c>
      <c r="AH120" s="76" t="s">
        <v>2985</v>
      </c>
      <c r="AI120" s="76" t="s">
        <v>2985</v>
      </c>
      <c r="AJ120" s="77" t="s">
        <v>2985</v>
      </c>
      <c r="AK120" s="77" t="s">
        <v>20</v>
      </c>
      <c r="AL120" s="77" t="s">
        <v>2985</v>
      </c>
      <c r="AM120" s="77" t="s">
        <v>2985</v>
      </c>
      <c r="AN120" s="77" t="s">
        <v>20</v>
      </c>
      <c r="AO120" s="77" t="s">
        <v>2985</v>
      </c>
      <c r="AP120" s="78" t="s">
        <v>3563</v>
      </c>
    </row>
    <row r="121" spans="1:42" ht="12.75" customHeight="1" x14ac:dyDescent="0.25">
      <c r="A121" s="72">
        <v>140</v>
      </c>
      <c r="B121" s="72">
        <v>151</v>
      </c>
      <c r="C121" s="73" t="s">
        <v>2543</v>
      </c>
      <c r="D121" s="73">
        <f>VLOOKUP(C121,'[1]City Populations'!A118:B1064,2,FALSE)</f>
        <v>1037</v>
      </c>
      <c r="E121" s="72" t="s">
        <v>3564</v>
      </c>
      <c r="F121" s="72" t="s">
        <v>3565</v>
      </c>
      <c r="G121" s="73" t="s">
        <v>17</v>
      </c>
      <c r="H121" s="74">
        <v>11</v>
      </c>
      <c r="I121" s="74">
        <v>32.25</v>
      </c>
      <c r="J121" s="74">
        <v>53.5</v>
      </c>
      <c r="K121" s="74" t="s">
        <v>3566</v>
      </c>
      <c r="L121" s="74" t="s">
        <v>3567</v>
      </c>
      <c r="M121" s="74">
        <v>223.5</v>
      </c>
      <c r="N121" s="74">
        <v>861</v>
      </c>
      <c r="O121" s="74" t="s">
        <v>3568</v>
      </c>
      <c r="P121" s="74" t="s">
        <v>3569</v>
      </c>
      <c r="Q121" s="75">
        <v>11</v>
      </c>
      <c r="R121" s="75">
        <v>100</v>
      </c>
      <c r="S121" s="75">
        <v>15.25</v>
      </c>
      <c r="T121" s="75">
        <v>11</v>
      </c>
      <c r="U121" s="75">
        <v>100</v>
      </c>
      <c r="V121" s="75">
        <v>15.25</v>
      </c>
      <c r="W121" s="75" t="s">
        <v>3570</v>
      </c>
      <c r="X121" s="75">
        <v>450</v>
      </c>
      <c r="Y121" s="75">
        <v>28</v>
      </c>
      <c r="Z121" s="75" t="s">
        <v>2987</v>
      </c>
      <c r="AA121" s="75" t="s">
        <v>2987</v>
      </c>
      <c r="AB121" s="75" t="s">
        <v>2987</v>
      </c>
      <c r="AC121" s="75">
        <v>386000</v>
      </c>
      <c r="AD121" s="75">
        <v>1000000</v>
      </c>
      <c r="AE121" s="75" t="s">
        <v>2985</v>
      </c>
      <c r="AF121" s="75" t="s">
        <v>2985</v>
      </c>
      <c r="AG121" s="76" t="s">
        <v>20</v>
      </c>
      <c r="AH121" s="76" t="s">
        <v>2985</v>
      </c>
      <c r="AI121" s="76" t="s">
        <v>2985</v>
      </c>
      <c r="AJ121" s="77" t="s">
        <v>2985</v>
      </c>
      <c r="AK121" s="77" t="s">
        <v>20</v>
      </c>
      <c r="AL121" s="77" t="s">
        <v>2985</v>
      </c>
      <c r="AM121" s="77" t="s">
        <v>17</v>
      </c>
      <c r="AN121" s="77" t="s">
        <v>2985</v>
      </c>
      <c r="AO121" s="77">
        <v>4.5</v>
      </c>
      <c r="AP121" s="78" t="s">
        <v>2985</v>
      </c>
    </row>
    <row r="122" spans="1:42" ht="12.75" customHeight="1" x14ac:dyDescent="0.25">
      <c r="A122" s="72">
        <v>64</v>
      </c>
      <c r="B122" s="72">
        <v>67</v>
      </c>
      <c r="C122" s="73" t="s">
        <v>2545</v>
      </c>
      <c r="D122" s="73">
        <f>VLOOKUP(C122,'[1]City Populations'!A119:B1065,2,FALSE)</f>
        <v>252</v>
      </c>
      <c r="E122" s="72" t="s">
        <v>3571</v>
      </c>
      <c r="F122" s="72" t="s">
        <v>3572</v>
      </c>
      <c r="G122" s="73" t="s">
        <v>17</v>
      </c>
      <c r="H122" s="74">
        <v>12</v>
      </c>
      <c r="I122" s="74" t="s">
        <v>2985</v>
      </c>
      <c r="J122" s="74" t="s">
        <v>2985</v>
      </c>
      <c r="K122" s="74" t="s">
        <v>3573</v>
      </c>
      <c r="L122" s="74" t="s">
        <v>3574</v>
      </c>
      <c r="M122" s="74" t="s">
        <v>2985</v>
      </c>
      <c r="N122" s="74" t="s">
        <v>2985</v>
      </c>
      <c r="O122" s="74" t="s">
        <v>3575</v>
      </c>
      <c r="P122" s="74" t="s">
        <v>75</v>
      </c>
      <c r="Q122" s="75">
        <v>20</v>
      </c>
      <c r="R122" s="75" t="s">
        <v>2985</v>
      </c>
      <c r="S122" s="75" t="s">
        <v>2985</v>
      </c>
      <c r="T122" s="75">
        <v>20</v>
      </c>
      <c r="U122" s="75" t="s">
        <v>2985</v>
      </c>
      <c r="V122" s="75" t="s">
        <v>2985</v>
      </c>
      <c r="W122" s="75" t="s">
        <v>75</v>
      </c>
      <c r="X122" s="75">
        <v>130</v>
      </c>
      <c r="Y122" s="75">
        <v>20</v>
      </c>
      <c r="Z122" s="75" t="s">
        <v>2987</v>
      </c>
      <c r="AA122" s="75" t="s">
        <v>2985</v>
      </c>
      <c r="AB122" s="75" t="s">
        <v>2985</v>
      </c>
      <c r="AC122" s="75" t="s">
        <v>2985</v>
      </c>
      <c r="AD122" s="75" t="s">
        <v>2985</v>
      </c>
      <c r="AE122" s="75" t="s">
        <v>2985</v>
      </c>
      <c r="AF122" s="75" t="s">
        <v>2985</v>
      </c>
      <c r="AG122" s="76" t="s">
        <v>20</v>
      </c>
      <c r="AH122" s="76" t="s">
        <v>2985</v>
      </c>
      <c r="AI122" s="76" t="s">
        <v>2985</v>
      </c>
      <c r="AJ122" s="77" t="s">
        <v>2985</v>
      </c>
      <c r="AK122" s="77" t="s">
        <v>20</v>
      </c>
      <c r="AL122" s="77" t="s">
        <v>2985</v>
      </c>
      <c r="AM122" s="77" t="s">
        <v>2985</v>
      </c>
      <c r="AN122" s="77" t="s">
        <v>20</v>
      </c>
      <c r="AO122" s="77" t="s">
        <v>2985</v>
      </c>
      <c r="AP122" s="78" t="s">
        <v>2985</v>
      </c>
    </row>
    <row r="123" spans="1:42" ht="12.75" customHeight="1" x14ac:dyDescent="0.25">
      <c r="A123" s="72">
        <v>54</v>
      </c>
      <c r="B123" s="72">
        <v>57</v>
      </c>
      <c r="C123" s="73" t="s">
        <v>3576</v>
      </c>
      <c r="D123" s="73">
        <f>VLOOKUP(C123,'[1]City Populations'!A120:B1066,2,FALSE)</f>
        <v>824</v>
      </c>
      <c r="E123" s="72" t="s">
        <v>3577</v>
      </c>
      <c r="F123" s="72" t="s">
        <v>655</v>
      </c>
      <c r="G123" s="73" t="s">
        <v>17</v>
      </c>
      <c r="H123" s="74">
        <v>26</v>
      </c>
      <c r="I123" s="74">
        <v>46</v>
      </c>
      <c r="J123" s="74">
        <v>71</v>
      </c>
      <c r="K123" s="74">
        <v>1000</v>
      </c>
      <c r="L123" s="74" t="s">
        <v>3578</v>
      </c>
      <c r="M123" s="74">
        <v>245</v>
      </c>
      <c r="N123" s="74">
        <v>995</v>
      </c>
      <c r="O123" s="74" t="s">
        <v>276</v>
      </c>
      <c r="P123" s="74" t="s">
        <v>2985</v>
      </c>
      <c r="Q123" s="75">
        <v>4.2300000000000004</v>
      </c>
      <c r="R123" s="75" t="s">
        <v>2985</v>
      </c>
      <c r="S123" s="75">
        <v>4.2300000000000004</v>
      </c>
      <c r="T123" s="75">
        <v>4.2300000000000004</v>
      </c>
      <c r="U123" s="75" t="s">
        <v>2985</v>
      </c>
      <c r="V123" s="75">
        <v>4.2300000000000004</v>
      </c>
      <c r="W123" s="75">
        <v>1000</v>
      </c>
      <c r="X123" s="75">
        <v>375</v>
      </c>
      <c r="Y123" s="75">
        <v>16</v>
      </c>
      <c r="Z123" s="75" t="s">
        <v>2987</v>
      </c>
      <c r="AA123" s="75" t="s">
        <v>2985</v>
      </c>
      <c r="AB123" s="75" t="s">
        <v>2985</v>
      </c>
      <c r="AC123" s="75" t="s">
        <v>2985</v>
      </c>
      <c r="AD123" s="75" t="s">
        <v>2985</v>
      </c>
      <c r="AE123" s="75" t="s">
        <v>2985</v>
      </c>
      <c r="AF123" s="75" t="s">
        <v>2985</v>
      </c>
      <c r="AG123" s="76" t="s">
        <v>17</v>
      </c>
      <c r="AH123" s="76">
        <v>5</v>
      </c>
      <c r="AI123" s="76" t="s">
        <v>62</v>
      </c>
      <c r="AJ123" s="77" t="s">
        <v>2985</v>
      </c>
      <c r="AK123" s="77" t="s">
        <v>20</v>
      </c>
      <c r="AL123" s="77" t="s">
        <v>2985</v>
      </c>
      <c r="AM123" s="77" t="s">
        <v>17</v>
      </c>
      <c r="AN123" s="77" t="s">
        <v>2985</v>
      </c>
      <c r="AO123" s="77">
        <v>4</v>
      </c>
      <c r="AP123" s="78" t="s">
        <v>2985</v>
      </c>
    </row>
    <row r="124" spans="1:42" s="80" customFormat="1" ht="12.75" customHeight="1" x14ac:dyDescent="0.25">
      <c r="A124" s="82">
        <v>16</v>
      </c>
      <c r="B124" s="82">
        <v>17</v>
      </c>
      <c r="C124" s="73" t="s">
        <v>2212</v>
      </c>
      <c r="D124" s="73">
        <f>VLOOKUP(C124,'[1]City Populations'!A121:B1067,2,FALSE)</f>
        <v>236</v>
      </c>
      <c r="E124" s="82" t="s">
        <v>2092</v>
      </c>
      <c r="F124" s="82" t="s">
        <v>3579</v>
      </c>
      <c r="G124" s="73" t="s">
        <v>17</v>
      </c>
      <c r="H124" s="74" t="s">
        <v>2985</v>
      </c>
      <c r="I124" s="74" t="s">
        <v>2985</v>
      </c>
      <c r="J124" s="74" t="s">
        <v>2985</v>
      </c>
      <c r="K124" s="74" t="s">
        <v>2985</v>
      </c>
      <c r="L124" s="74" t="s">
        <v>2985</v>
      </c>
      <c r="M124" s="74" t="s">
        <v>2985</v>
      </c>
      <c r="N124" s="74" t="s">
        <v>2985</v>
      </c>
      <c r="O124" s="74" t="s">
        <v>2985</v>
      </c>
      <c r="P124" s="74" t="s">
        <v>2985</v>
      </c>
      <c r="Q124" s="75">
        <v>17</v>
      </c>
      <c r="R124" s="75" t="s">
        <v>2985</v>
      </c>
      <c r="S124" s="75" t="s">
        <v>2985</v>
      </c>
      <c r="T124" s="75">
        <v>18.190000000000001</v>
      </c>
      <c r="U124" s="75" t="s">
        <v>2985</v>
      </c>
      <c r="V124" s="75" t="s">
        <v>2985</v>
      </c>
      <c r="W124" s="75" t="s">
        <v>2985</v>
      </c>
      <c r="X124" s="75">
        <v>112</v>
      </c>
      <c r="Y124" s="75">
        <v>17</v>
      </c>
      <c r="Z124" s="75" t="s">
        <v>2987</v>
      </c>
      <c r="AA124" s="75" t="s">
        <v>2985</v>
      </c>
      <c r="AB124" s="75" t="s">
        <v>2985</v>
      </c>
      <c r="AC124" s="75" t="s">
        <v>2985</v>
      </c>
      <c r="AD124" s="75" t="s">
        <v>2985</v>
      </c>
      <c r="AE124" s="75" t="s">
        <v>2985</v>
      </c>
      <c r="AF124" s="75" t="s">
        <v>2985</v>
      </c>
      <c r="AG124" s="76" t="s">
        <v>20</v>
      </c>
      <c r="AH124" s="76" t="s">
        <v>2985</v>
      </c>
      <c r="AI124" s="76" t="s">
        <v>2985</v>
      </c>
      <c r="AJ124" s="77" t="s">
        <v>2985</v>
      </c>
      <c r="AK124" s="77" t="s">
        <v>20</v>
      </c>
      <c r="AL124" s="77" t="s">
        <v>2985</v>
      </c>
      <c r="AM124" s="77" t="s">
        <v>2985</v>
      </c>
      <c r="AN124" s="77" t="s">
        <v>20</v>
      </c>
      <c r="AO124" s="77" t="s">
        <v>2985</v>
      </c>
      <c r="AP124" s="78" t="s">
        <v>2985</v>
      </c>
    </row>
    <row r="125" spans="1:42" ht="16.5" customHeight="1" x14ac:dyDescent="0.25">
      <c r="A125" s="81">
        <v>273</v>
      </c>
      <c r="B125" s="81">
        <v>293</v>
      </c>
      <c r="C125" s="73" t="s">
        <v>1814</v>
      </c>
      <c r="D125" s="73">
        <f>VLOOKUP(C125,'[1]City Populations'!A122:B1068,2,FALSE)</f>
        <v>556</v>
      </c>
      <c r="E125" s="81" t="s">
        <v>1815</v>
      </c>
      <c r="F125" s="81" t="s">
        <v>1816</v>
      </c>
      <c r="G125" s="73" t="s">
        <v>17</v>
      </c>
      <c r="H125" s="74" t="s">
        <v>3580</v>
      </c>
      <c r="I125" s="74" t="s">
        <v>3581</v>
      </c>
      <c r="J125" s="74" t="s">
        <v>3582</v>
      </c>
      <c r="K125" s="74">
        <v>0</v>
      </c>
      <c r="L125" s="74" t="s">
        <v>2985</v>
      </c>
      <c r="M125" s="74" t="s">
        <v>3583</v>
      </c>
      <c r="N125" s="74" t="s">
        <v>3584</v>
      </c>
      <c r="O125" s="74" t="s">
        <v>3585</v>
      </c>
      <c r="P125" s="74" t="s">
        <v>2985</v>
      </c>
      <c r="Q125" s="75" t="s">
        <v>3136</v>
      </c>
      <c r="R125" s="75" t="s">
        <v>2985</v>
      </c>
      <c r="S125" s="75">
        <v>275</v>
      </c>
      <c r="T125" s="75" t="s">
        <v>3136</v>
      </c>
      <c r="U125" s="75" t="s">
        <v>2985</v>
      </c>
      <c r="V125" s="75">
        <v>275</v>
      </c>
      <c r="W125" s="75">
        <v>0</v>
      </c>
      <c r="X125" s="75">
        <v>215</v>
      </c>
      <c r="Y125" s="75">
        <v>2853</v>
      </c>
      <c r="Z125" s="75" t="s">
        <v>2987</v>
      </c>
      <c r="AA125" s="75" t="s">
        <v>2987</v>
      </c>
      <c r="AB125" s="75" t="s">
        <v>2985</v>
      </c>
      <c r="AC125" s="75">
        <v>141000</v>
      </c>
      <c r="AD125" s="75" t="s">
        <v>2985</v>
      </c>
      <c r="AE125" s="75" t="s">
        <v>2985</v>
      </c>
      <c r="AF125" s="75" t="s">
        <v>2985</v>
      </c>
      <c r="AG125" s="76" t="s">
        <v>20</v>
      </c>
      <c r="AH125" s="76" t="s">
        <v>2985</v>
      </c>
      <c r="AI125" s="76" t="s">
        <v>2985</v>
      </c>
      <c r="AJ125" s="77" t="s">
        <v>2985</v>
      </c>
      <c r="AK125" s="77" t="s">
        <v>20</v>
      </c>
      <c r="AL125" s="77" t="s">
        <v>2985</v>
      </c>
      <c r="AM125" s="77" t="s">
        <v>2985</v>
      </c>
      <c r="AN125" s="77" t="s">
        <v>20</v>
      </c>
      <c r="AO125" s="77" t="s">
        <v>2985</v>
      </c>
      <c r="AP125" s="78" t="s">
        <v>2985</v>
      </c>
    </row>
    <row r="126" spans="1:42" ht="18" customHeight="1" x14ac:dyDescent="0.25">
      <c r="A126" s="72">
        <v>372</v>
      </c>
      <c r="B126" s="72">
        <v>391</v>
      </c>
      <c r="C126" s="73" t="s">
        <v>2552</v>
      </c>
      <c r="D126" s="73">
        <f>VLOOKUP(C126,'[1]City Populations'!A123:B1069,2,FALSE)</f>
        <v>1130</v>
      </c>
      <c r="E126" s="72" t="s">
        <v>3586</v>
      </c>
      <c r="F126" s="72" t="s">
        <v>3587</v>
      </c>
      <c r="G126" s="73" t="s">
        <v>17</v>
      </c>
      <c r="H126" s="74">
        <v>17</v>
      </c>
      <c r="I126" s="74">
        <v>32</v>
      </c>
      <c r="J126" s="74">
        <v>47</v>
      </c>
      <c r="K126" s="74">
        <v>2000</v>
      </c>
      <c r="L126" s="74" t="s">
        <v>3588</v>
      </c>
      <c r="M126" s="74">
        <v>257</v>
      </c>
      <c r="N126" s="74" t="s">
        <v>3589</v>
      </c>
      <c r="O126" s="74" t="s">
        <v>3590</v>
      </c>
      <c r="P126" s="74" t="s">
        <v>647</v>
      </c>
      <c r="Q126" s="75" t="s">
        <v>2985</v>
      </c>
      <c r="R126" s="75">
        <v>100</v>
      </c>
      <c r="S126" s="75" t="s">
        <v>2985</v>
      </c>
      <c r="T126" s="75" t="s">
        <v>2985</v>
      </c>
      <c r="U126" s="75">
        <v>100</v>
      </c>
      <c r="V126" s="75" t="s">
        <v>2985</v>
      </c>
      <c r="W126" s="75">
        <v>2000</v>
      </c>
      <c r="X126" s="75">
        <v>650</v>
      </c>
      <c r="Y126" s="75">
        <v>32</v>
      </c>
      <c r="Z126" s="75" t="s">
        <v>2987</v>
      </c>
      <c r="AA126" s="75" t="s">
        <v>2985</v>
      </c>
      <c r="AB126" s="75" t="s">
        <v>2985</v>
      </c>
      <c r="AC126" s="75" t="s">
        <v>2985</v>
      </c>
      <c r="AD126" s="75" t="s">
        <v>2985</v>
      </c>
      <c r="AE126" s="75" t="s">
        <v>2985</v>
      </c>
      <c r="AF126" s="75" t="s">
        <v>2985</v>
      </c>
      <c r="AG126" s="76" t="s">
        <v>47</v>
      </c>
      <c r="AH126" s="76" t="s">
        <v>2985</v>
      </c>
      <c r="AI126" s="76" t="s">
        <v>2985</v>
      </c>
      <c r="AJ126" s="77" t="s">
        <v>2985</v>
      </c>
      <c r="AK126" s="77" t="s">
        <v>20</v>
      </c>
      <c r="AL126" s="77" t="s">
        <v>2985</v>
      </c>
      <c r="AM126" s="77" t="s">
        <v>2985</v>
      </c>
      <c r="AN126" s="77" t="s">
        <v>2985</v>
      </c>
      <c r="AO126" s="77" t="s">
        <v>2985</v>
      </c>
      <c r="AP126" s="78" t="s">
        <v>2985</v>
      </c>
    </row>
    <row r="127" spans="1:42" ht="12.75" customHeight="1" x14ac:dyDescent="0.25">
      <c r="A127" s="72">
        <v>211</v>
      </c>
      <c r="B127" s="72">
        <v>225</v>
      </c>
      <c r="C127" s="73" t="s">
        <v>2306</v>
      </c>
      <c r="D127" s="73">
        <f>VLOOKUP(C127,'[1]City Populations'!A124:B1070,2,FALSE)</f>
        <v>1982</v>
      </c>
      <c r="E127" s="72" t="s">
        <v>3591</v>
      </c>
      <c r="F127" s="72" t="s">
        <v>3592</v>
      </c>
      <c r="G127" s="73" t="s">
        <v>17</v>
      </c>
      <c r="H127" s="74">
        <v>26</v>
      </c>
      <c r="I127" s="74">
        <v>59.75</v>
      </c>
      <c r="J127" s="74">
        <v>93.5</v>
      </c>
      <c r="K127" s="74" t="s">
        <v>3593</v>
      </c>
      <c r="L127" s="74" t="s">
        <v>3594</v>
      </c>
      <c r="M127" s="74">
        <v>365.5</v>
      </c>
      <c r="N127" s="74" t="s">
        <v>3595</v>
      </c>
      <c r="O127" s="74" t="s">
        <v>3596</v>
      </c>
      <c r="P127" s="74" t="s">
        <v>3597</v>
      </c>
      <c r="Q127" s="75">
        <v>8</v>
      </c>
      <c r="R127" s="75">
        <v>100</v>
      </c>
      <c r="S127" s="75">
        <v>2.25</v>
      </c>
      <c r="T127" s="75">
        <v>8</v>
      </c>
      <c r="U127" s="75">
        <v>100</v>
      </c>
      <c r="V127" s="75">
        <v>2.25</v>
      </c>
      <c r="W127" s="75" t="s">
        <v>3598</v>
      </c>
      <c r="X127" s="75">
        <v>1062</v>
      </c>
      <c r="Y127" s="75">
        <v>43.12</v>
      </c>
      <c r="Z127" s="75" t="s">
        <v>2987</v>
      </c>
      <c r="AA127" s="75" t="s">
        <v>2985</v>
      </c>
      <c r="AB127" s="75" t="s">
        <v>2985</v>
      </c>
      <c r="AC127" s="75" t="s">
        <v>2985</v>
      </c>
      <c r="AD127" s="75" t="s">
        <v>2985</v>
      </c>
      <c r="AE127" s="75" t="s">
        <v>2985</v>
      </c>
      <c r="AF127" s="75" t="s">
        <v>2985</v>
      </c>
      <c r="AG127" s="76" t="s">
        <v>20</v>
      </c>
      <c r="AH127" s="76" t="s">
        <v>2985</v>
      </c>
      <c r="AI127" s="76" t="s">
        <v>2985</v>
      </c>
      <c r="AJ127" s="77" t="s">
        <v>2985</v>
      </c>
      <c r="AK127" s="77" t="s">
        <v>20</v>
      </c>
      <c r="AL127" s="77" t="s">
        <v>2985</v>
      </c>
      <c r="AM127" s="77" t="s">
        <v>2985</v>
      </c>
      <c r="AN127" s="77" t="s">
        <v>2985</v>
      </c>
      <c r="AO127" s="77" t="s">
        <v>2985</v>
      </c>
      <c r="AP127" s="78" t="s">
        <v>2985</v>
      </c>
    </row>
    <row r="128" spans="1:42" ht="12.75" customHeight="1" x14ac:dyDescent="0.25">
      <c r="A128" s="72">
        <v>50</v>
      </c>
      <c r="B128" s="72">
        <v>52</v>
      </c>
      <c r="C128" s="73" t="s">
        <v>2208</v>
      </c>
      <c r="D128" s="73">
        <f>VLOOKUP(C128,'[1]City Populations'!A125:B1071,2,FALSE)</f>
        <v>8246</v>
      </c>
      <c r="E128" s="72" t="s">
        <v>3599</v>
      </c>
      <c r="F128" s="72" t="s">
        <v>3600</v>
      </c>
      <c r="G128" s="73" t="s">
        <v>17</v>
      </c>
      <c r="H128" s="74">
        <v>7.5</v>
      </c>
      <c r="I128" s="74">
        <v>37.5</v>
      </c>
      <c r="J128" s="74">
        <v>75</v>
      </c>
      <c r="K128" s="74">
        <v>1000</v>
      </c>
      <c r="L128" s="74" t="s">
        <v>3601</v>
      </c>
      <c r="M128" s="74">
        <v>375</v>
      </c>
      <c r="N128" s="74" t="s">
        <v>3551</v>
      </c>
      <c r="O128" s="74" t="s">
        <v>3602</v>
      </c>
      <c r="P128" s="74" t="s">
        <v>3603</v>
      </c>
      <c r="Q128" s="75" t="s">
        <v>2985</v>
      </c>
      <c r="R128" s="75" t="s">
        <v>2985</v>
      </c>
      <c r="S128" s="75">
        <v>5.76</v>
      </c>
      <c r="T128" s="75" t="s">
        <v>2985</v>
      </c>
      <c r="U128" s="75" t="s">
        <v>2985</v>
      </c>
      <c r="V128" s="75">
        <v>5.76</v>
      </c>
      <c r="W128" s="75" t="s">
        <v>1431</v>
      </c>
      <c r="X128" s="75">
        <v>4100</v>
      </c>
      <c r="Y128" s="75">
        <v>17.28</v>
      </c>
      <c r="Z128" s="75" t="s">
        <v>2987</v>
      </c>
      <c r="AA128" s="75" t="s">
        <v>2985</v>
      </c>
      <c r="AB128" s="75" t="s">
        <v>2985</v>
      </c>
      <c r="AC128" s="75" t="s">
        <v>2985</v>
      </c>
      <c r="AD128" s="75" t="s">
        <v>2985</v>
      </c>
      <c r="AE128" s="75" t="s">
        <v>2985</v>
      </c>
      <c r="AF128" s="75" t="s">
        <v>2985</v>
      </c>
      <c r="AG128" s="76" t="s">
        <v>17</v>
      </c>
      <c r="AH128" s="76" t="s">
        <v>2985</v>
      </c>
      <c r="AI128" s="76" t="s">
        <v>3604</v>
      </c>
      <c r="AJ128" s="77" t="s">
        <v>17</v>
      </c>
      <c r="AK128" s="77" t="s">
        <v>2985</v>
      </c>
      <c r="AL128" s="77">
        <v>7</v>
      </c>
      <c r="AM128" s="77" t="s">
        <v>17</v>
      </c>
      <c r="AN128" s="77" t="s">
        <v>2985</v>
      </c>
      <c r="AO128" s="77">
        <v>2.59</v>
      </c>
      <c r="AP128" s="78" t="s">
        <v>2985</v>
      </c>
    </row>
    <row r="129" spans="1:42" s="80" customFormat="1" ht="12.75" customHeight="1" x14ac:dyDescent="0.25">
      <c r="A129" s="72">
        <v>303</v>
      </c>
      <c r="B129" s="72">
        <v>321</v>
      </c>
      <c r="C129" s="73" t="s">
        <v>740</v>
      </c>
      <c r="D129" s="73">
        <f>VLOOKUP(C129,'[1]City Populations'!A126:B1072,2,FALSE)</f>
        <v>9218</v>
      </c>
      <c r="E129" s="72" t="s">
        <v>3605</v>
      </c>
      <c r="F129" s="72" t="s">
        <v>3606</v>
      </c>
      <c r="G129" s="73" t="s">
        <v>17</v>
      </c>
      <c r="H129" s="74">
        <v>11.35</v>
      </c>
      <c r="I129" s="74">
        <v>35.9</v>
      </c>
      <c r="J129" s="74">
        <v>65.42</v>
      </c>
      <c r="K129" s="74">
        <v>1500</v>
      </c>
      <c r="L129" s="74" t="s">
        <v>3607</v>
      </c>
      <c r="M129" s="74">
        <v>252.78</v>
      </c>
      <c r="N129" s="74">
        <v>872.78</v>
      </c>
      <c r="O129" s="74" t="s">
        <v>3608</v>
      </c>
      <c r="P129" s="74" t="s">
        <v>95</v>
      </c>
      <c r="Q129" s="75" t="s">
        <v>2985</v>
      </c>
      <c r="R129" s="75" t="s">
        <v>2985</v>
      </c>
      <c r="S129" s="75" t="s">
        <v>2985</v>
      </c>
      <c r="T129" s="75" t="s">
        <v>2985</v>
      </c>
      <c r="U129" s="75" t="s">
        <v>2985</v>
      </c>
      <c r="V129" s="75" t="s">
        <v>2985</v>
      </c>
      <c r="W129" s="75" t="s">
        <v>3609</v>
      </c>
      <c r="X129" s="75">
        <v>3381</v>
      </c>
      <c r="Y129" s="75">
        <v>57.99</v>
      </c>
      <c r="Z129" s="75" t="s">
        <v>2987</v>
      </c>
      <c r="AA129" s="75" t="s">
        <v>2985</v>
      </c>
      <c r="AB129" s="75" t="s">
        <v>2985</v>
      </c>
      <c r="AC129" s="75" t="s">
        <v>2985</v>
      </c>
      <c r="AD129" s="75" t="s">
        <v>2985</v>
      </c>
      <c r="AE129" s="75" t="s">
        <v>2985</v>
      </c>
      <c r="AF129" s="75" t="s">
        <v>2985</v>
      </c>
      <c r="AG129" s="76" t="s">
        <v>17</v>
      </c>
      <c r="AH129" s="76">
        <v>2.99</v>
      </c>
      <c r="AI129" s="76" t="s">
        <v>3355</v>
      </c>
      <c r="AJ129" s="77" t="s">
        <v>17</v>
      </c>
      <c r="AK129" s="77" t="s">
        <v>2985</v>
      </c>
      <c r="AL129" s="77">
        <v>12.25</v>
      </c>
      <c r="AM129" s="77" t="s">
        <v>2985</v>
      </c>
      <c r="AN129" s="77" t="s">
        <v>20</v>
      </c>
      <c r="AO129" s="77" t="s">
        <v>2985</v>
      </c>
      <c r="AP129" s="78" t="s">
        <v>2985</v>
      </c>
    </row>
    <row r="130" spans="1:42" ht="12.75" customHeight="1" x14ac:dyDescent="0.25">
      <c r="A130" s="72">
        <v>201</v>
      </c>
      <c r="B130" s="72">
        <v>215</v>
      </c>
      <c r="C130" s="73" t="s">
        <v>1731</v>
      </c>
      <c r="D130" s="73">
        <f>VLOOKUP(C130,'[1]City Populations'!A127:B1073,2,FALSE)</f>
        <v>2706</v>
      </c>
      <c r="E130" s="72" t="s">
        <v>1732</v>
      </c>
      <c r="F130" s="72" t="s">
        <v>1733</v>
      </c>
      <c r="G130" s="73" t="s">
        <v>17</v>
      </c>
      <c r="H130" s="74">
        <v>12.22</v>
      </c>
      <c r="I130" s="74">
        <v>31.67</v>
      </c>
      <c r="J130" s="74">
        <v>64.56</v>
      </c>
      <c r="K130" s="74">
        <v>1250</v>
      </c>
      <c r="L130" s="74" t="s">
        <v>3610</v>
      </c>
      <c r="M130" s="74">
        <v>250.72</v>
      </c>
      <c r="N130" s="74" t="s">
        <v>3611</v>
      </c>
      <c r="O130" s="74" t="s">
        <v>3612</v>
      </c>
      <c r="P130" s="74" t="s">
        <v>3613</v>
      </c>
      <c r="Q130" s="75">
        <v>10</v>
      </c>
      <c r="R130" s="75">
        <v>1.25</v>
      </c>
      <c r="S130" s="75">
        <v>12.5</v>
      </c>
      <c r="T130" s="75" t="s">
        <v>2985</v>
      </c>
      <c r="U130" s="75" t="s">
        <v>2985</v>
      </c>
      <c r="V130" s="75" t="s">
        <v>2985</v>
      </c>
      <c r="W130" s="75" t="s">
        <v>3614</v>
      </c>
      <c r="X130" s="75">
        <v>1250</v>
      </c>
      <c r="Y130" s="75">
        <v>20</v>
      </c>
      <c r="Z130" s="75" t="s">
        <v>2985</v>
      </c>
      <c r="AA130" s="75" t="s">
        <v>2985</v>
      </c>
      <c r="AB130" s="75" t="s">
        <v>2987</v>
      </c>
      <c r="AC130" s="75" t="s">
        <v>2985</v>
      </c>
      <c r="AD130" s="75">
        <v>1000000</v>
      </c>
      <c r="AE130" s="75" t="s">
        <v>2985</v>
      </c>
      <c r="AF130" s="75" t="s">
        <v>2985</v>
      </c>
      <c r="AG130" s="76" t="s">
        <v>17</v>
      </c>
      <c r="AH130" s="76">
        <v>3</v>
      </c>
      <c r="AI130" s="76" t="s">
        <v>3615</v>
      </c>
      <c r="AJ130" s="77" t="s">
        <v>17</v>
      </c>
      <c r="AK130" s="77" t="s">
        <v>2985</v>
      </c>
      <c r="AL130" s="77">
        <v>7.5</v>
      </c>
      <c r="AM130" s="77" t="s">
        <v>17</v>
      </c>
      <c r="AN130" s="77" t="s">
        <v>2985</v>
      </c>
      <c r="AO130" s="77">
        <v>2.1</v>
      </c>
      <c r="AP130" s="78" t="s">
        <v>2985</v>
      </c>
    </row>
    <row r="131" spans="1:42" ht="12.75" customHeight="1" x14ac:dyDescent="0.25">
      <c r="A131" s="72">
        <v>190</v>
      </c>
      <c r="B131" s="72">
        <v>203</v>
      </c>
      <c r="C131" s="73" t="s">
        <v>2558</v>
      </c>
      <c r="D131" s="73">
        <f>VLOOKUP(C131,'[1]City Populations'!A128:B1074,2,FALSE)</f>
        <v>1569</v>
      </c>
      <c r="E131" s="72" t="s">
        <v>3616</v>
      </c>
      <c r="F131" s="72" t="s">
        <v>3617</v>
      </c>
      <c r="G131" s="73" t="s">
        <v>17</v>
      </c>
      <c r="H131" s="74">
        <v>16</v>
      </c>
      <c r="I131" s="74">
        <v>24</v>
      </c>
      <c r="J131" s="74">
        <v>39</v>
      </c>
      <c r="K131" s="74">
        <v>1750</v>
      </c>
      <c r="L131" s="74" t="s">
        <v>3618</v>
      </c>
      <c r="M131" s="74">
        <v>213.94</v>
      </c>
      <c r="N131" s="74">
        <v>758.44</v>
      </c>
      <c r="O131" s="74" t="s">
        <v>3619</v>
      </c>
      <c r="P131" s="74" t="s">
        <v>3620</v>
      </c>
      <c r="Q131" s="75" t="s">
        <v>2985</v>
      </c>
      <c r="R131" s="75" t="s">
        <v>2985</v>
      </c>
      <c r="S131" s="75">
        <v>5.8</v>
      </c>
      <c r="T131" s="75" t="s">
        <v>2985</v>
      </c>
      <c r="U131" s="75" t="s">
        <v>2985</v>
      </c>
      <c r="V131" s="75">
        <v>5.8</v>
      </c>
      <c r="W131" s="75" t="s">
        <v>3621</v>
      </c>
      <c r="X131" s="75">
        <v>749</v>
      </c>
      <c r="Y131" s="75">
        <v>25</v>
      </c>
      <c r="Z131" s="75" t="s">
        <v>2987</v>
      </c>
      <c r="AA131" s="75" t="s">
        <v>2985</v>
      </c>
      <c r="AB131" s="75" t="s">
        <v>2985</v>
      </c>
      <c r="AC131" s="75" t="s">
        <v>2985</v>
      </c>
      <c r="AD131" s="75" t="s">
        <v>2985</v>
      </c>
      <c r="AE131" s="75" t="s">
        <v>2985</v>
      </c>
      <c r="AF131" s="75" t="s">
        <v>2985</v>
      </c>
      <c r="AG131" s="76" t="s">
        <v>20</v>
      </c>
      <c r="AH131" s="76" t="s">
        <v>2985</v>
      </c>
      <c r="AI131" s="76" t="s">
        <v>2985</v>
      </c>
      <c r="AJ131" s="77" t="s">
        <v>2985</v>
      </c>
      <c r="AK131" s="77" t="s">
        <v>20</v>
      </c>
      <c r="AL131" s="77" t="s">
        <v>2985</v>
      </c>
      <c r="AM131" s="77" t="s">
        <v>17</v>
      </c>
      <c r="AN131" s="77" t="s">
        <v>2985</v>
      </c>
      <c r="AO131" s="77">
        <v>12</v>
      </c>
      <c r="AP131" s="78" t="s">
        <v>2985</v>
      </c>
    </row>
    <row r="132" spans="1:42" ht="12.75" customHeight="1" x14ac:dyDescent="0.25">
      <c r="A132" s="72">
        <v>263</v>
      </c>
      <c r="B132" s="72">
        <v>283</v>
      </c>
      <c r="C132" s="73" t="s">
        <v>1244</v>
      </c>
      <c r="D132" s="73">
        <f>VLOOKUP(C132,'[1]City Populations'!A129:B1075,2,FALSE)</f>
        <v>1919</v>
      </c>
      <c r="E132" s="72" t="s">
        <v>1245</v>
      </c>
      <c r="F132" s="72" t="s">
        <v>1246</v>
      </c>
      <c r="G132" s="73" t="s">
        <v>17</v>
      </c>
      <c r="H132" s="74">
        <v>25.75</v>
      </c>
      <c r="I132" s="74">
        <v>37.6</v>
      </c>
      <c r="J132" s="74">
        <v>57.35</v>
      </c>
      <c r="K132" s="74" t="s">
        <v>778</v>
      </c>
      <c r="L132" s="74" t="s">
        <v>3622</v>
      </c>
      <c r="M132" s="74">
        <v>215.35</v>
      </c>
      <c r="N132" s="74">
        <v>807.85</v>
      </c>
      <c r="O132" s="74" t="s">
        <v>3623</v>
      </c>
      <c r="P132" s="74" t="s">
        <v>2985</v>
      </c>
      <c r="Q132" s="75">
        <v>28.5</v>
      </c>
      <c r="R132" s="75">
        <v>100</v>
      </c>
      <c r="S132" s="75">
        <v>3.95</v>
      </c>
      <c r="T132" s="75">
        <v>28.5</v>
      </c>
      <c r="U132" s="75">
        <v>100</v>
      </c>
      <c r="V132" s="75">
        <v>3.95</v>
      </c>
      <c r="W132" s="75" t="s">
        <v>3624</v>
      </c>
      <c r="X132" s="75">
        <v>1065</v>
      </c>
      <c r="Y132" s="75">
        <v>31.54</v>
      </c>
      <c r="Z132" s="75" t="s">
        <v>2987</v>
      </c>
      <c r="AA132" s="75" t="s">
        <v>2987</v>
      </c>
      <c r="AB132" s="75" t="s">
        <v>2985</v>
      </c>
      <c r="AC132" s="75">
        <v>1898000</v>
      </c>
      <c r="AD132" s="75" t="s">
        <v>2985</v>
      </c>
      <c r="AE132" s="75" t="s">
        <v>2985</v>
      </c>
      <c r="AF132" s="75" t="s">
        <v>2985</v>
      </c>
      <c r="AG132" s="76" t="s">
        <v>17</v>
      </c>
      <c r="AH132" s="76">
        <v>2</v>
      </c>
      <c r="AI132" s="76" t="s">
        <v>3625</v>
      </c>
      <c r="AJ132" s="77" t="s">
        <v>2985</v>
      </c>
      <c r="AK132" s="77" t="s">
        <v>20</v>
      </c>
      <c r="AL132" s="77" t="s">
        <v>2985</v>
      </c>
      <c r="AM132" s="77" t="s">
        <v>2985</v>
      </c>
      <c r="AN132" s="77" t="s">
        <v>20</v>
      </c>
      <c r="AO132" s="77" t="s">
        <v>2985</v>
      </c>
      <c r="AP132" s="78" t="s">
        <v>2985</v>
      </c>
    </row>
    <row r="133" spans="1:42" ht="12.75" customHeight="1" x14ac:dyDescent="0.25">
      <c r="A133" s="72">
        <v>309</v>
      </c>
      <c r="B133" s="72">
        <v>327</v>
      </c>
      <c r="C133" s="73" t="s">
        <v>2559</v>
      </c>
      <c r="D133" s="73">
        <f>VLOOKUP(C133,'[1]City Populations'!A130:B1076,2,FALSE)</f>
        <v>246</v>
      </c>
      <c r="E133" s="72" t="s">
        <v>3626</v>
      </c>
      <c r="F133" s="72" t="s">
        <v>3627</v>
      </c>
      <c r="G133" s="73" t="s">
        <v>17</v>
      </c>
      <c r="H133" s="74">
        <v>25</v>
      </c>
      <c r="I133" s="74">
        <v>25</v>
      </c>
      <c r="J133" s="74">
        <v>25</v>
      </c>
      <c r="K133" s="74">
        <v>11000</v>
      </c>
      <c r="L133" s="74" t="s">
        <v>3628</v>
      </c>
      <c r="M133" s="74" t="s">
        <v>2985</v>
      </c>
      <c r="N133" s="74" t="s">
        <v>2985</v>
      </c>
      <c r="O133" s="74" t="s">
        <v>2985</v>
      </c>
      <c r="P133" s="74" t="s">
        <v>2985</v>
      </c>
      <c r="Q133" s="75" t="s">
        <v>2985</v>
      </c>
      <c r="R133" s="75" t="s">
        <v>2985</v>
      </c>
      <c r="S133" s="75" t="s">
        <v>2985</v>
      </c>
      <c r="T133" s="75" t="s">
        <v>2985</v>
      </c>
      <c r="U133" s="75" t="s">
        <v>2985</v>
      </c>
      <c r="V133" s="75" t="s">
        <v>2985</v>
      </c>
      <c r="W133" s="75" t="s">
        <v>2985</v>
      </c>
      <c r="X133" s="75" t="s">
        <v>2985</v>
      </c>
      <c r="Y133" s="75" t="s">
        <v>2985</v>
      </c>
      <c r="Z133" s="75" t="s">
        <v>2985</v>
      </c>
      <c r="AA133" s="75" t="s">
        <v>2985</v>
      </c>
      <c r="AB133" s="75" t="s">
        <v>2985</v>
      </c>
      <c r="AC133" s="75" t="s">
        <v>2985</v>
      </c>
      <c r="AD133" s="75" t="s">
        <v>2985</v>
      </c>
      <c r="AE133" s="75" t="s">
        <v>2985</v>
      </c>
      <c r="AF133" s="75" t="s">
        <v>2985</v>
      </c>
      <c r="AG133" s="76" t="s">
        <v>2985</v>
      </c>
      <c r="AH133" s="76" t="s">
        <v>2985</v>
      </c>
      <c r="AI133" s="76" t="s">
        <v>2985</v>
      </c>
      <c r="AJ133" s="77" t="s">
        <v>2985</v>
      </c>
      <c r="AK133" s="77" t="s">
        <v>20</v>
      </c>
      <c r="AL133" s="77" t="s">
        <v>2985</v>
      </c>
      <c r="AM133" s="77" t="s">
        <v>2985</v>
      </c>
      <c r="AN133" s="77" t="s">
        <v>2985</v>
      </c>
      <c r="AO133" s="77" t="s">
        <v>2985</v>
      </c>
      <c r="AP133" s="78" t="s">
        <v>2985</v>
      </c>
    </row>
    <row r="134" spans="1:42" ht="12.75" customHeight="1" x14ac:dyDescent="0.25">
      <c r="A134" s="72">
        <v>48</v>
      </c>
      <c r="B134" s="72">
        <v>51</v>
      </c>
      <c r="C134" s="73" t="s">
        <v>2563</v>
      </c>
      <c r="D134" s="73">
        <f>VLOOKUP(C134,'[1]City Populations'!A131:B1077,2,FALSE)</f>
        <v>226</v>
      </c>
      <c r="E134" s="72" t="s">
        <v>3481</v>
      </c>
      <c r="F134" s="72" t="s">
        <v>3629</v>
      </c>
      <c r="G134" s="73" t="s">
        <v>17</v>
      </c>
      <c r="H134" s="74">
        <v>21.49</v>
      </c>
      <c r="I134" s="74" t="s">
        <v>2985</v>
      </c>
      <c r="J134" s="74" t="s">
        <v>2985</v>
      </c>
      <c r="K134" s="74" t="s">
        <v>3630</v>
      </c>
      <c r="L134" s="74" t="s">
        <v>3630</v>
      </c>
      <c r="M134" s="74" t="s">
        <v>2985</v>
      </c>
      <c r="N134" s="74" t="s">
        <v>2985</v>
      </c>
      <c r="O134" s="74" t="s">
        <v>3631</v>
      </c>
      <c r="P134" s="74" t="s">
        <v>3632</v>
      </c>
      <c r="Q134" s="75" t="s">
        <v>2985</v>
      </c>
      <c r="R134" s="75" t="s">
        <v>2985</v>
      </c>
      <c r="S134" s="75" t="s">
        <v>2985</v>
      </c>
      <c r="T134" s="75" t="s">
        <v>2985</v>
      </c>
      <c r="U134" s="75" t="s">
        <v>2985</v>
      </c>
      <c r="V134" s="75" t="s">
        <v>2985</v>
      </c>
      <c r="W134" s="75" t="s">
        <v>2985</v>
      </c>
      <c r="X134" s="75">
        <v>0</v>
      </c>
      <c r="Y134" s="75">
        <v>0</v>
      </c>
      <c r="Z134" s="75" t="s">
        <v>2985</v>
      </c>
      <c r="AA134" s="75" t="s">
        <v>2985</v>
      </c>
      <c r="AB134" s="75" t="s">
        <v>2985</v>
      </c>
      <c r="AC134" s="75" t="s">
        <v>2985</v>
      </c>
      <c r="AD134" s="75" t="s">
        <v>2985</v>
      </c>
      <c r="AE134" s="75" t="s">
        <v>2985</v>
      </c>
      <c r="AF134" s="75" t="s">
        <v>2985</v>
      </c>
      <c r="AG134" s="76" t="s">
        <v>20</v>
      </c>
      <c r="AH134" s="76" t="s">
        <v>2985</v>
      </c>
      <c r="AI134" s="76" t="s">
        <v>2985</v>
      </c>
      <c r="AJ134" s="77" t="s">
        <v>2985</v>
      </c>
      <c r="AK134" s="77" t="s">
        <v>20</v>
      </c>
      <c r="AL134" s="77" t="s">
        <v>2985</v>
      </c>
      <c r="AM134" s="77" t="s">
        <v>2985</v>
      </c>
      <c r="AN134" s="77" t="s">
        <v>2985</v>
      </c>
      <c r="AO134" s="77" t="s">
        <v>2985</v>
      </c>
      <c r="AP134" s="78" t="s">
        <v>3633</v>
      </c>
    </row>
    <row r="135" spans="1:42" ht="12.75" customHeight="1" x14ac:dyDescent="0.25">
      <c r="A135" s="72">
        <v>312</v>
      </c>
      <c r="B135" s="72">
        <v>332</v>
      </c>
      <c r="C135" s="73" t="s">
        <v>2564</v>
      </c>
      <c r="D135" s="73">
        <f>VLOOKUP(C135,'[1]City Populations'!A132:B1078,2,FALSE)</f>
        <v>98</v>
      </c>
      <c r="E135" s="72" t="s">
        <v>3634</v>
      </c>
      <c r="F135" s="72" t="s">
        <v>3635</v>
      </c>
      <c r="G135" s="73" t="s">
        <v>17</v>
      </c>
      <c r="H135" s="74" t="s">
        <v>2985</v>
      </c>
      <c r="I135" s="74" t="s">
        <v>2985</v>
      </c>
      <c r="J135" s="74" t="s">
        <v>2985</v>
      </c>
      <c r="K135" s="74" t="s">
        <v>2985</v>
      </c>
      <c r="L135" s="74" t="s">
        <v>2985</v>
      </c>
      <c r="M135" s="74" t="s">
        <v>2985</v>
      </c>
      <c r="N135" s="74" t="s">
        <v>2985</v>
      </c>
      <c r="O135" s="74" t="s">
        <v>2985</v>
      </c>
      <c r="P135" s="74" t="s">
        <v>2985</v>
      </c>
      <c r="Q135" s="75" t="s">
        <v>2985</v>
      </c>
      <c r="R135" s="75" t="s">
        <v>2985</v>
      </c>
      <c r="S135" s="75" t="s">
        <v>2985</v>
      </c>
      <c r="T135" s="75" t="s">
        <v>2985</v>
      </c>
      <c r="U135" s="75" t="s">
        <v>2985</v>
      </c>
      <c r="V135" s="75" t="s">
        <v>2985</v>
      </c>
      <c r="W135" s="75" t="s">
        <v>2985</v>
      </c>
      <c r="X135" s="75" t="s">
        <v>2985</v>
      </c>
      <c r="Y135" s="75" t="s">
        <v>2985</v>
      </c>
      <c r="Z135" s="75" t="s">
        <v>2985</v>
      </c>
      <c r="AA135" s="75" t="s">
        <v>2985</v>
      </c>
      <c r="AB135" s="75" t="s">
        <v>2985</v>
      </c>
      <c r="AC135" s="75" t="s">
        <v>2985</v>
      </c>
      <c r="AD135" s="75" t="s">
        <v>2985</v>
      </c>
      <c r="AE135" s="75" t="s">
        <v>2985</v>
      </c>
      <c r="AF135" s="75" t="s">
        <v>2985</v>
      </c>
      <c r="AG135" s="76" t="s">
        <v>2985</v>
      </c>
      <c r="AH135" s="76" t="s">
        <v>2985</v>
      </c>
      <c r="AI135" s="76" t="s">
        <v>2985</v>
      </c>
      <c r="AJ135" s="77" t="s">
        <v>2985</v>
      </c>
      <c r="AK135" s="77" t="s">
        <v>20</v>
      </c>
      <c r="AL135" s="77" t="s">
        <v>2985</v>
      </c>
      <c r="AM135" s="77" t="s">
        <v>17</v>
      </c>
      <c r="AN135" s="77" t="s">
        <v>2985</v>
      </c>
      <c r="AO135" s="77" t="s">
        <v>2985</v>
      </c>
      <c r="AP135" s="78" t="s">
        <v>3636</v>
      </c>
    </row>
    <row r="136" spans="1:42" ht="12.75" customHeight="1" x14ac:dyDescent="0.25">
      <c r="A136" s="72">
        <v>46</v>
      </c>
      <c r="B136" s="72">
        <v>49</v>
      </c>
      <c r="C136" s="73" t="s">
        <v>2192</v>
      </c>
      <c r="D136" s="73">
        <f>VLOOKUP(C136,'[1]City Populations'!A133:B1079,2,FALSE)</f>
        <v>114</v>
      </c>
      <c r="E136" s="72" t="s">
        <v>212</v>
      </c>
      <c r="F136" s="72" t="s">
        <v>3637</v>
      </c>
      <c r="G136" s="73" t="s">
        <v>17</v>
      </c>
      <c r="H136" s="74">
        <v>29</v>
      </c>
      <c r="I136" s="74">
        <v>44</v>
      </c>
      <c r="J136" s="74">
        <v>69</v>
      </c>
      <c r="K136" s="74" t="s">
        <v>3638</v>
      </c>
      <c r="L136" s="74" t="s">
        <v>3578</v>
      </c>
      <c r="M136" s="74">
        <v>269</v>
      </c>
      <c r="N136" s="74" t="s">
        <v>3639</v>
      </c>
      <c r="O136" s="74" t="s">
        <v>3640</v>
      </c>
      <c r="P136" s="74" t="s">
        <v>2985</v>
      </c>
      <c r="Q136" s="75">
        <v>42.46</v>
      </c>
      <c r="R136" s="75" t="s">
        <v>2985</v>
      </c>
      <c r="S136" s="75" t="s">
        <v>2985</v>
      </c>
      <c r="T136" s="75">
        <v>42.46</v>
      </c>
      <c r="U136" s="75" t="s">
        <v>2985</v>
      </c>
      <c r="V136" s="75" t="s">
        <v>2985</v>
      </c>
      <c r="W136" s="75" t="s">
        <v>2985</v>
      </c>
      <c r="X136" s="75">
        <v>59</v>
      </c>
      <c r="Y136" s="75">
        <v>42.46</v>
      </c>
      <c r="Z136" s="75" t="s">
        <v>2987</v>
      </c>
      <c r="AA136" s="75" t="s">
        <v>2985</v>
      </c>
      <c r="AB136" s="75" t="s">
        <v>2985</v>
      </c>
      <c r="AC136" s="75" t="s">
        <v>2985</v>
      </c>
      <c r="AD136" s="75" t="s">
        <v>2985</v>
      </c>
      <c r="AE136" s="75" t="s">
        <v>2985</v>
      </c>
      <c r="AF136" s="75" t="s">
        <v>2985</v>
      </c>
      <c r="AG136" s="76" t="s">
        <v>20</v>
      </c>
      <c r="AH136" s="76" t="s">
        <v>2985</v>
      </c>
      <c r="AI136" s="76" t="s">
        <v>2985</v>
      </c>
      <c r="AJ136" s="77" t="s">
        <v>2985</v>
      </c>
      <c r="AK136" s="77" t="s">
        <v>20</v>
      </c>
      <c r="AL136" s="77" t="s">
        <v>2985</v>
      </c>
      <c r="AM136" s="77" t="s">
        <v>17</v>
      </c>
      <c r="AN136" s="77" t="s">
        <v>2985</v>
      </c>
      <c r="AO136" s="77">
        <v>14.22</v>
      </c>
      <c r="AP136" s="78" t="s">
        <v>3641</v>
      </c>
    </row>
    <row r="137" spans="1:42" ht="12.75" customHeight="1" x14ac:dyDescent="0.25">
      <c r="A137" s="72">
        <v>33</v>
      </c>
      <c r="B137" s="72">
        <v>34</v>
      </c>
      <c r="C137" s="73" t="s">
        <v>3642</v>
      </c>
      <c r="D137" s="73">
        <v>449</v>
      </c>
      <c r="E137" s="72" t="s">
        <v>388</v>
      </c>
      <c r="F137" s="72" t="s">
        <v>389</v>
      </c>
      <c r="G137" s="73" t="s">
        <v>17</v>
      </c>
      <c r="H137" s="74">
        <v>11.25</v>
      </c>
      <c r="I137" s="74">
        <v>25.41</v>
      </c>
      <c r="J137" s="74">
        <v>43.11</v>
      </c>
      <c r="K137" s="74" t="s">
        <v>1431</v>
      </c>
      <c r="L137" s="74" t="s">
        <v>3643</v>
      </c>
      <c r="M137" s="74" t="s">
        <v>2985</v>
      </c>
      <c r="N137" s="74" t="s">
        <v>2985</v>
      </c>
      <c r="O137" s="74" t="s">
        <v>287</v>
      </c>
      <c r="P137" s="74" t="s">
        <v>3644</v>
      </c>
      <c r="Q137" s="75" t="s">
        <v>2985</v>
      </c>
      <c r="R137" s="75">
        <v>125</v>
      </c>
      <c r="S137" s="75" t="s">
        <v>2985</v>
      </c>
      <c r="T137" s="75" t="s">
        <v>2985</v>
      </c>
      <c r="U137" s="75">
        <v>125</v>
      </c>
      <c r="V137" s="75" t="s">
        <v>2985</v>
      </c>
      <c r="W137" s="75" t="s">
        <v>2985</v>
      </c>
      <c r="X137" s="75">
        <v>210</v>
      </c>
      <c r="Y137" s="75" t="s">
        <v>2985</v>
      </c>
      <c r="Z137" s="75" t="s">
        <v>2987</v>
      </c>
      <c r="AA137" s="75" t="s">
        <v>2987</v>
      </c>
      <c r="AB137" s="75" t="s">
        <v>2985</v>
      </c>
      <c r="AC137" s="75">
        <v>403000</v>
      </c>
      <c r="AD137" s="75" t="s">
        <v>2985</v>
      </c>
      <c r="AE137" s="75" t="s">
        <v>2985</v>
      </c>
      <c r="AF137" s="75" t="s">
        <v>2985</v>
      </c>
      <c r="AG137" s="76" t="s">
        <v>47</v>
      </c>
      <c r="AH137" s="76" t="s">
        <v>2985</v>
      </c>
      <c r="AI137" s="76" t="s">
        <v>2985</v>
      </c>
      <c r="AJ137" s="77" t="s">
        <v>2985</v>
      </c>
      <c r="AK137" s="77" t="s">
        <v>20</v>
      </c>
      <c r="AL137" s="77" t="s">
        <v>2985</v>
      </c>
      <c r="AM137" s="77" t="s">
        <v>17</v>
      </c>
      <c r="AN137" s="77" t="s">
        <v>2985</v>
      </c>
      <c r="AO137" s="77">
        <v>9</v>
      </c>
      <c r="AP137" s="78" t="s">
        <v>2985</v>
      </c>
    </row>
    <row r="138" spans="1:42" ht="12.75" customHeight="1" x14ac:dyDescent="0.25">
      <c r="A138" s="72">
        <v>200</v>
      </c>
      <c r="B138" s="72">
        <v>214</v>
      </c>
      <c r="C138" s="73" t="s">
        <v>2574</v>
      </c>
      <c r="D138" s="73">
        <f>VLOOKUP(C138,'[1]City Populations'!A135:B1081,2,FALSE)</f>
        <v>823</v>
      </c>
      <c r="E138" s="72" t="s">
        <v>3645</v>
      </c>
      <c r="F138" s="72" t="s">
        <v>3646</v>
      </c>
      <c r="G138" s="73" t="s">
        <v>17</v>
      </c>
      <c r="H138" s="74">
        <v>9.6999999999999993</v>
      </c>
      <c r="I138" s="74">
        <v>35.04</v>
      </c>
      <c r="J138" s="74">
        <v>70.08</v>
      </c>
      <c r="K138" s="74">
        <v>1500</v>
      </c>
      <c r="L138" s="74" t="s">
        <v>3647</v>
      </c>
      <c r="M138" s="74">
        <v>349.59</v>
      </c>
      <c r="N138" s="74" t="s">
        <v>3648</v>
      </c>
      <c r="O138" s="74" t="s">
        <v>3649</v>
      </c>
      <c r="P138" s="74" t="s">
        <v>3650</v>
      </c>
      <c r="Q138" s="75">
        <v>12.95</v>
      </c>
      <c r="R138" s="75">
        <v>100</v>
      </c>
      <c r="S138" s="75">
        <v>5.58</v>
      </c>
      <c r="T138" s="75">
        <v>12.95</v>
      </c>
      <c r="U138" s="75">
        <v>100</v>
      </c>
      <c r="V138" s="75">
        <v>5.58</v>
      </c>
      <c r="W138" s="75">
        <v>1500</v>
      </c>
      <c r="X138" s="75">
        <v>315</v>
      </c>
      <c r="Y138" s="75">
        <v>25</v>
      </c>
      <c r="Z138" s="75" t="s">
        <v>2987</v>
      </c>
      <c r="AA138" s="75" t="s">
        <v>2985</v>
      </c>
      <c r="AB138" s="75" t="s">
        <v>2985</v>
      </c>
      <c r="AC138" s="75" t="s">
        <v>2985</v>
      </c>
      <c r="AD138" s="75" t="s">
        <v>2985</v>
      </c>
      <c r="AE138" s="75" t="s">
        <v>2985</v>
      </c>
      <c r="AF138" s="75" t="s">
        <v>2985</v>
      </c>
      <c r="AG138" s="76" t="s">
        <v>20</v>
      </c>
      <c r="AH138" s="76" t="s">
        <v>2985</v>
      </c>
      <c r="AI138" s="76" t="s">
        <v>2985</v>
      </c>
      <c r="AJ138" s="77" t="s">
        <v>2985</v>
      </c>
      <c r="AK138" s="77" t="s">
        <v>20</v>
      </c>
      <c r="AL138" s="77" t="s">
        <v>2985</v>
      </c>
      <c r="AM138" s="77" t="s">
        <v>2985</v>
      </c>
      <c r="AN138" s="77" t="s">
        <v>2985</v>
      </c>
      <c r="AO138" s="77" t="s">
        <v>2985</v>
      </c>
      <c r="AP138" s="78" t="s">
        <v>2985</v>
      </c>
    </row>
    <row r="139" spans="1:42" ht="12.75" customHeight="1" x14ac:dyDescent="0.25">
      <c r="A139" s="72">
        <v>136</v>
      </c>
      <c r="B139" s="72">
        <v>147</v>
      </c>
      <c r="C139" s="73" t="s">
        <v>2575</v>
      </c>
      <c r="D139" s="73">
        <f>VLOOKUP(C139,'[1]City Populations'!A136:B1082,2,FALSE)</f>
        <v>764</v>
      </c>
      <c r="E139" s="72" t="s">
        <v>3651</v>
      </c>
      <c r="F139" s="72" t="s">
        <v>3652</v>
      </c>
      <c r="G139" s="73" t="s">
        <v>17</v>
      </c>
      <c r="H139" s="74">
        <v>19.010000000000002</v>
      </c>
      <c r="I139" s="74">
        <v>24.87</v>
      </c>
      <c r="J139" s="74">
        <v>39.520000000000003</v>
      </c>
      <c r="K139" s="74">
        <v>3000</v>
      </c>
      <c r="L139" s="74" t="s">
        <v>3653</v>
      </c>
      <c r="M139" s="74">
        <v>156.72</v>
      </c>
      <c r="N139" s="74">
        <v>606.72</v>
      </c>
      <c r="O139" s="74" t="s">
        <v>3654</v>
      </c>
      <c r="P139" s="74" t="s">
        <v>647</v>
      </c>
      <c r="Q139" s="75">
        <v>27.5</v>
      </c>
      <c r="R139" s="75" t="s">
        <v>2985</v>
      </c>
      <c r="S139" s="75">
        <v>5.3</v>
      </c>
      <c r="T139" s="75">
        <v>27.5</v>
      </c>
      <c r="U139" s="75" t="s">
        <v>2985</v>
      </c>
      <c r="V139" s="75">
        <v>5.3</v>
      </c>
      <c r="W139" s="75" t="s">
        <v>3655</v>
      </c>
      <c r="X139" s="75">
        <v>295</v>
      </c>
      <c r="Y139" s="75">
        <v>54</v>
      </c>
      <c r="Z139" s="75" t="s">
        <v>2987</v>
      </c>
      <c r="AA139" s="75" t="s">
        <v>2987</v>
      </c>
      <c r="AB139" s="75" t="s">
        <v>2985</v>
      </c>
      <c r="AC139" s="75">
        <v>1210235.26</v>
      </c>
      <c r="AD139" s="75" t="s">
        <v>2985</v>
      </c>
      <c r="AE139" s="75" t="s">
        <v>2985</v>
      </c>
      <c r="AF139" s="75" t="s">
        <v>2985</v>
      </c>
      <c r="AG139" s="76" t="s">
        <v>20</v>
      </c>
      <c r="AH139" s="76" t="s">
        <v>2985</v>
      </c>
      <c r="AI139" s="76" t="s">
        <v>2985</v>
      </c>
      <c r="AJ139" s="77" t="s">
        <v>2985</v>
      </c>
      <c r="AK139" s="77" t="s">
        <v>20</v>
      </c>
      <c r="AL139" s="77" t="s">
        <v>2985</v>
      </c>
      <c r="AM139" s="77" t="s">
        <v>17</v>
      </c>
      <c r="AN139" s="77" t="s">
        <v>2985</v>
      </c>
      <c r="AO139" s="77">
        <v>15</v>
      </c>
      <c r="AP139" s="78" t="s">
        <v>3656</v>
      </c>
    </row>
    <row r="140" spans="1:42" s="83" customFormat="1" ht="12.75" customHeight="1" x14ac:dyDescent="0.25">
      <c r="A140" s="82">
        <v>334</v>
      </c>
      <c r="B140" s="82">
        <v>355</v>
      </c>
      <c r="C140" s="82" t="s">
        <v>893</v>
      </c>
      <c r="D140" s="82">
        <f>VLOOKUP(C140,'[1]City Populations'!A137:B1083,2,FALSE)</f>
        <v>185</v>
      </c>
      <c r="E140" s="82" t="s">
        <v>3657</v>
      </c>
      <c r="F140" s="82" t="s">
        <v>895</v>
      </c>
      <c r="G140" s="82" t="s">
        <v>17</v>
      </c>
      <c r="H140" s="82">
        <v>20</v>
      </c>
      <c r="I140" s="82">
        <v>30</v>
      </c>
      <c r="J140" s="82">
        <v>55</v>
      </c>
      <c r="K140" s="82">
        <v>3000</v>
      </c>
      <c r="L140" s="82" t="s">
        <v>3658</v>
      </c>
      <c r="M140" s="82" t="s">
        <v>2985</v>
      </c>
      <c r="N140" s="82" t="s">
        <v>2985</v>
      </c>
      <c r="O140" s="82" t="s">
        <v>2985</v>
      </c>
      <c r="P140" s="82" t="s">
        <v>2985</v>
      </c>
      <c r="Q140" s="82">
        <v>25</v>
      </c>
      <c r="R140" s="82" t="s">
        <v>2985</v>
      </c>
      <c r="S140" s="82" t="s">
        <v>2985</v>
      </c>
      <c r="T140" s="82" t="s">
        <v>2985</v>
      </c>
      <c r="U140" s="82" t="s">
        <v>2985</v>
      </c>
      <c r="V140" s="82" t="s">
        <v>2985</v>
      </c>
      <c r="W140" s="82" t="s">
        <v>2985</v>
      </c>
      <c r="X140" s="82">
        <v>76</v>
      </c>
      <c r="Y140" s="82">
        <v>25</v>
      </c>
      <c r="Z140" s="82" t="s">
        <v>2985</v>
      </c>
      <c r="AA140" s="82" t="s">
        <v>2987</v>
      </c>
      <c r="AB140" s="82" t="s">
        <v>2985</v>
      </c>
      <c r="AC140" s="82">
        <v>100000</v>
      </c>
      <c r="AD140" s="82" t="s">
        <v>2985</v>
      </c>
      <c r="AE140" s="82" t="s">
        <v>2985</v>
      </c>
      <c r="AF140" s="82" t="s">
        <v>2985</v>
      </c>
      <c r="AG140" s="82" t="s">
        <v>20</v>
      </c>
      <c r="AH140" s="82" t="s">
        <v>2985</v>
      </c>
      <c r="AI140" s="82" t="s">
        <v>2985</v>
      </c>
      <c r="AJ140" s="82" t="s">
        <v>17</v>
      </c>
      <c r="AK140" s="82" t="s">
        <v>2985</v>
      </c>
      <c r="AL140" s="82">
        <v>16</v>
      </c>
      <c r="AM140" s="82" t="s">
        <v>2985</v>
      </c>
      <c r="AN140" s="82" t="s">
        <v>20</v>
      </c>
      <c r="AO140" s="82" t="s">
        <v>2985</v>
      </c>
      <c r="AP140" s="78" t="s">
        <v>3659</v>
      </c>
    </row>
    <row r="141" spans="1:42" ht="12.75" customHeight="1" x14ac:dyDescent="0.25">
      <c r="A141" s="72">
        <v>209</v>
      </c>
      <c r="B141" s="72">
        <v>223</v>
      </c>
      <c r="C141" s="73" t="s">
        <v>2577</v>
      </c>
      <c r="D141" s="73">
        <f>VLOOKUP(C141,'[1]City Populations'!A138:B1084,2,FALSE)</f>
        <v>7024</v>
      </c>
      <c r="E141" s="72" t="s">
        <v>3660</v>
      </c>
      <c r="F141" s="72" t="s">
        <v>3661</v>
      </c>
      <c r="G141" s="73" t="s">
        <v>17</v>
      </c>
      <c r="H141" s="74">
        <v>8.64</v>
      </c>
      <c r="I141" s="74">
        <v>25.76</v>
      </c>
      <c r="J141" s="74">
        <v>47.16</v>
      </c>
      <c r="K141" s="74" t="s">
        <v>1431</v>
      </c>
      <c r="L141" s="74" t="s">
        <v>3662</v>
      </c>
      <c r="M141" s="74">
        <v>218.36</v>
      </c>
      <c r="N141" s="74">
        <v>860.36</v>
      </c>
      <c r="O141" s="74" t="s">
        <v>3663</v>
      </c>
      <c r="P141" s="74" t="s">
        <v>2985</v>
      </c>
      <c r="Q141" s="75" t="s">
        <v>2985</v>
      </c>
      <c r="R141" s="75">
        <v>107</v>
      </c>
      <c r="S141" s="75" t="s">
        <v>2985</v>
      </c>
      <c r="T141" s="75" t="s">
        <v>2985</v>
      </c>
      <c r="U141" s="75">
        <v>107</v>
      </c>
      <c r="V141" s="75" t="s">
        <v>2985</v>
      </c>
      <c r="W141" s="75" t="s">
        <v>2985</v>
      </c>
      <c r="X141" s="75">
        <v>2385</v>
      </c>
      <c r="Y141" s="75">
        <v>22.1</v>
      </c>
      <c r="Z141" s="75" t="s">
        <v>2987</v>
      </c>
      <c r="AA141" s="75" t="s">
        <v>2985</v>
      </c>
      <c r="AB141" s="75" t="s">
        <v>2985</v>
      </c>
      <c r="AC141" s="75" t="s">
        <v>2985</v>
      </c>
      <c r="AD141" s="75" t="s">
        <v>2985</v>
      </c>
      <c r="AE141" s="75" t="s">
        <v>2985</v>
      </c>
      <c r="AF141" s="75" t="s">
        <v>2985</v>
      </c>
      <c r="AG141" s="76" t="s">
        <v>17</v>
      </c>
      <c r="AH141" s="76">
        <v>2.25</v>
      </c>
      <c r="AI141" s="76" t="s">
        <v>3664</v>
      </c>
      <c r="AJ141" s="77" t="s">
        <v>2985</v>
      </c>
      <c r="AK141" s="77" t="s">
        <v>20</v>
      </c>
      <c r="AL141" s="77" t="s">
        <v>2985</v>
      </c>
      <c r="AM141" s="77" t="s">
        <v>2985</v>
      </c>
      <c r="AN141" s="77" t="s">
        <v>20</v>
      </c>
      <c r="AO141" s="77" t="s">
        <v>2985</v>
      </c>
      <c r="AP141" s="78" t="s">
        <v>2985</v>
      </c>
    </row>
    <row r="142" spans="1:42" ht="12.75" customHeight="1" x14ac:dyDescent="0.25">
      <c r="A142" s="72">
        <v>38</v>
      </c>
      <c r="B142" s="72">
        <v>40</v>
      </c>
      <c r="C142" s="73" t="s">
        <v>2578</v>
      </c>
      <c r="D142" s="73">
        <f>VLOOKUP(C142,'[1]City Populations'!A139:B1085,2,FALSE)</f>
        <v>703</v>
      </c>
      <c r="E142" s="72" t="s">
        <v>3665</v>
      </c>
      <c r="F142" s="72" t="s">
        <v>3666</v>
      </c>
      <c r="G142" s="73" t="s">
        <v>17</v>
      </c>
      <c r="H142" s="74">
        <v>44.44</v>
      </c>
      <c r="I142" s="74">
        <v>49.44</v>
      </c>
      <c r="J142" s="74">
        <v>74.44</v>
      </c>
      <c r="K142" s="74">
        <v>4000</v>
      </c>
      <c r="L142" s="74" t="s">
        <v>3578</v>
      </c>
      <c r="M142" s="74">
        <v>274.44</v>
      </c>
      <c r="N142" s="74" t="s">
        <v>3667</v>
      </c>
      <c r="O142" s="74" t="s">
        <v>3668</v>
      </c>
      <c r="P142" s="74" t="s">
        <v>2985</v>
      </c>
      <c r="Q142" s="75">
        <v>45</v>
      </c>
      <c r="R142" s="75" t="s">
        <v>2985</v>
      </c>
      <c r="S142" s="75" t="s">
        <v>2985</v>
      </c>
      <c r="T142" s="75">
        <v>60</v>
      </c>
      <c r="U142" s="75" t="s">
        <v>2985</v>
      </c>
      <c r="V142" s="75" t="s">
        <v>2985</v>
      </c>
      <c r="W142" s="75" t="s">
        <v>2985</v>
      </c>
      <c r="X142" s="75">
        <v>369</v>
      </c>
      <c r="Y142" s="75">
        <v>45</v>
      </c>
      <c r="Z142" s="75" t="s">
        <v>2985</v>
      </c>
      <c r="AA142" s="75" t="s">
        <v>2985</v>
      </c>
      <c r="AB142" s="75" t="s">
        <v>2987</v>
      </c>
      <c r="AC142" s="75" t="s">
        <v>2985</v>
      </c>
      <c r="AD142" s="75">
        <v>3000000</v>
      </c>
      <c r="AE142" s="75" t="s">
        <v>2985</v>
      </c>
      <c r="AF142" s="75" t="s">
        <v>2985</v>
      </c>
      <c r="AG142" s="76" t="s">
        <v>20</v>
      </c>
      <c r="AH142" s="76" t="s">
        <v>2985</v>
      </c>
      <c r="AI142" s="76" t="s">
        <v>2985</v>
      </c>
      <c r="AJ142" s="77" t="s">
        <v>2985</v>
      </c>
      <c r="AK142" s="77" t="s">
        <v>20</v>
      </c>
      <c r="AL142" s="77" t="s">
        <v>2985</v>
      </c>
      <c r="AM142" s="77" t="s">
        <v>17</v>
      </c>
      <c r="AN142" s="77" t="s">
        <v>2985</v>
      </c>
      <c r="AO142" s="77">
        <v>4.75</v>
      </c>
      <c r="AP142" s="78" t="s">
        <v>2985</v>
      </c>
    </row>
    <row r="143" spans="1:42" ht="12.75" customHeight="1" x14ac:dyDescent="0.25">
      <c r="A143" s="72">
        <v>20</v>
      </c>
      <c r="B143" s="72">
        <v>21</v>
      </c>
      <c r="C143" s="73" t="s">
        <v>2228</v>
      </c>
      <c r="D143" s="73">
        <f>VLOOKUP(C143,'[1]City Populations'!A140:B1086,2,FALSE)</f>
        <v>2282</v>
      </c>
      <c r="E143" s="72" t="s">
        <v>3669</v>
      </c>
      <c r="F143" s="72" t="s">
        <v>2270</v>
      </c>
      <c r="G143" s="73" t="s">
        <v>17</v>
      </c>
      <c r="H143" s="74">
        <v>14</v>
      </c>
      <c r="I143" s="74">
        <v>34.67</v>
      </c>
      <c r="J143" s="74">
        <v>64.08</v>
      </c>
      <c r="K143" s="74">
        <v>1122</v>
      </c>
      <c r="L143" s="74" t="s">
        <v>3670</v>
      </c>
      <c r="M143" s="74">
        <v>299.36</v>
      </c>
      <c r="N143" s="74" t="s">
        <v>3671</v>
      </c>
      <c r="O143" s="74" t="s">
        <v>3672</v>
      </c>
      <c r="P143" s="74" t="s">
        <v>2985</v>
      </c>
      <c r="Q143" s="75">
        <v>13.25</v>
      </c>
      <c r="R143" s="75">
        <v>100</v>
      </c>
      <c r="S143" s="75">
        <v>13.25</v>
      </c>
      <c r="T143" s="75">
        <v>13.25</v>
      </c>
      <c r="U143" s="75">
        <v>100</v>
      </c>
      <c r="V143" s="75">
        <v>13.25</v>
      </c>
      <c r="W143" s="75">
        <v>1122.08</v>
      </c>
      <c r="X143" s="75">
        <v>928</v>
      </c>
      <c r="Y143" s="75">
        <v>23.46</v>
      </c>
      <c r="Z143" s="75" t="s">
        <v>2987</v>
      </c>
      <c r="AA143" s="75" t="s">
        <v>2987</v>
      </c>
      <c r="AB143" s="75" t="s">
        <v>2985</v>
      </c>
      <c r="AC143" s="75">
        <v>5255500</v>
      </c>
      <c r="AD143" s="75" t="s">
        <v>2985</v>
      </c>
      <c r="AE143" s="75" t="s">
        <v>2985</v>
      </c>
      <c r="AF143" s="75" t="s">
        <v>2985</v>
      </c>
      <c r="AG143" s="76" t="s">
        <v>17</v>
      </c>
      <c r="AH143" s="76">
        <v>3</v>
      </c>
      <c r="AI143" s="76" t="s">
        <v>3673</v>
      </c>
      <c r="AJ143" s="77" t="s">
        <v>2985</v>
      </c>
      <c r="AK143" s="77" t="s">
        <v>20</v>
      </c>
      <c r="AL143" s="77" t="s">
        <v>2985</v>
      </c>
      <c r="AM143" s="77" t="s">
        <v>17</v>
      </c>
      <c r="AN143" s="77" t="s">
        <v>2985</v>
      </c>
      <c r="AO143" s="77">
        <v>12.5</v>
      </c>
      <c r="AP143" s="78" t="s">
        <v>2985</v>
      </c>
    </row>
    <row r="144" spans="1:42" ht="12.75" customHeight="1" x14ac:dyDescent="0.25">
      <c r="A144" s="72">
        <v>362</v>
      </c>
      <c r="B144" s="72">
        <v>382</v>
      </c>
      <c r="C144" s="73" t="s">
        <v>2173</v>
      </c>
      <c r="D144" s="73">
        <f>VLOOKUP(C144,'[1]City Populations'!A141:B1087,2,FALSE)</f>
        <v>4690</v>
      </c>
      <c r="E144" s="72" t="s">
        <v>668</v>
      </c>
      <c r="F144" s="72" t="s">
        <v>669</v>
      </c>
      <c r="G144" s="73" t="s">
        <v>17</v>
      </c>
      <c r="H144" s="74">
        <v>0</v>
      </c>
      <c r="I144" s="74">
        <v>41.45</v>
      </c>
      <c r="J144" s="74">
        <v>75.25</v>
      </c>
      <c r="K144" s="74" t="s">
        <v>2985</v>
      </c>
      <c r="L144" s="74" t="s">
        <v>2985</v>
      </c>
      <c r="M144" s="74">
        <v>308.88</v>
      </c>
      <c r="N144" s="74" t="s">
        <v>3674</v>
      </c>
      <c r="O144" s="74" t="s">
        <v>3675</v>
      </c>
      <c r="P144" s="74" t="s">
        <v>3676</v>
      </c>
      <c r="Q144" s="75">
        <v>12.87</v>
      </c>
      <c r="R144" s="75" t="s">
        <v>2985</v>
      </c>
      <c r="S144" s="75">
        <v>6.43</v>
      </c>
      <c r="T144" s="75">
        <v>12.87</v>
      </c>
      <c r="U144" s="75" t="s">
        <v>2985</v>
      </c>
      <c r="V144" s="75">
        <v>6.43</v>
      </c>
      <c r="W144" s="75" t="s">
        <v>3677</v>
      </c>
      <c r="X144" s="75">
        <v>2021</v>
      </c>
      <c r="Y144" s="75">
        <v>40</v>
      </c>
      <c r="Z144" s="75" t="s">
        <v>2987</v>
      </c>
      <c r="AA144" s="75" t="s">
        <v>2985</v>
      </c>
      <c r="AB144" s="75" t="s">
        <v>2985</v>
      </c>
      <c r="AC144" s="75" t="s">
        <v>2985</v>
      </c>
      <c r="AD144" s="75" t="s">
        <v>2985</v>
      </c>
      <c r="AE144" s="75" t="s">
        <v>2985</v>
      </c>
      <c r="AF144" s="75" t="s">
        <v>2985</v>
      </c>
      <c r="AG144" s="76" t="s">
        <v>47</v>
      </c>
      <c r="AH144" s="76" t="s">
        <v>2985</v>
      </c>
      <c r="AI144" s="76" t="s">
        <v>2985</v>
      </c>
      <c r="AJ144" s="77" t="s">
        <v>17</v>
      </c>
      <c r="AK144" s="77" t="s">
        <v>2985</v>
      </c>
      <c r="AL144" s="77">
        <v>7.5</v>
      </c>
      <c r="AM144" s="77" t="s">
        <v>2985</v>
      </c>
      <c r="AN144" s="77" t="s">
        <v>20</v>
      </c>
      <c r="AO144" s="77">
        <v>7.5</v>
      </c>
      <c r="AP144" s="78" t="s">
        <v>2985</v>
      </c>
    </row>
    <row r="145" spans="1:42" ht="12.75" customHeight="1" x14ac:dyDescent="0.25">
      <c r="A145" s="72">
        <v>144</v>
      </c>
      <c r="B145" s="72">
        <v>155</v>
      </c>
      <c r="C145" s="73" t="s">
        <v>2154</v>
      </c>
      <c r="D145" s="73">
        <f>VLOOKUP(C145,'[1]City Populations'!A142:B1088,2,FALSE)</f>
        <v>494</v>
      </c>
      <c r="E145" s="72" t="s">
        <v>28</v>
      </c>
      <c r="F145" s="72" t="s">
        <v>3678</v>
      </c>
      <c r="G145" s="73" t="s">
        <v>17</v>
      </c>
      <c r="H145" s="74">
        <v>21</v>
      </c>
      <c r="I145" s="74">
        <v>49</v>
      </c>
      <c r="J145" s="74">
        <v>89</v>
      </c>
      <c r="K145" s="74" t="s">
        <v>3008</v>
      </c>
      <c r="L145" s="74" t="s">
        <v>3679</v>
      </c>
      <c r="M145" s="74">
        <v>331</v>
      </c>
      <c r="N145" s="74" t="s">
        <v>3680</v>
      </c>
      <c r="O145" s="74" t="s">
        <v>3681</v>
      </c>
      <c r="P145" s="74" t="s">
        <v>2985</v>
      </c>
      <c r="Q145" s="75">
        <v>18</v>
      </c>
      <c r="R145" s="75" t="s">
        <v>2985</v>
      </c>
      <c r="S145" s="75">
        <v>18</v>
      </c>
      <c r="T145" s="75">
        <v>18</v>
      </c>
      <c r="U145" s="75" t="s">
        <v>2985</v>
      </c>
      <c r="V145" s="75">
        <v>18</v>
      </c>
      <c r="W145" s="75" t="s">
        <v>3008</v>
      </c>
      <c r="X145" s="75">
        <v>362</v>
      </c>
      <c r="Y145" s="75">
        <v>63</v>
      </c>
      <c r="Z145" s="75" t="s">
        <v>2987</v>
      </c>
      <c r="AA145" s="75" t="s">
        <v>2987</v>
      </c>
      <c r="AB145" s="75" t="s">
        <v>2987</v>
      </c>
      <c r="AC145" s="75">
        <v>2775000</v>
      </c>
      <c r="AD145" s="75">
        <v>2775000</v>
      </c>
      <c r="AE145" s="75" t="s">
        <v>2985</v>
      </c>
      <c r="AF145" s="75" t="s">
        <v>2985</v>
      </c>
      <c r="AG145" s="76" t="s">
        <v>20</v>
      </c>
      <c r="AH145" s="76" t="s">
        <v>2985</v>
      </c>
      <c r="AI145" s="76" t="s">
        <v>2985</v>
      </c>
      <c r="AJ145" s="77" t="s">
        <v>17</v>
      </c>
      <c r="AK145" s="77" t="s">
        <v>2985</v>
      </c>
      <c r="AL145" s="77">
        <v>17.5</v>
      </c>
      <c r="AM145" s="77" t="s">
        <v>17</v>
      </c>
      <c r="AN145" s="77" t="s">
        <v>2985</v>
      </c>
      <c r="AO145" s="77">
        <v>1</v>
      </c>
      <c r="AP145" s="78" t="s">
        <v>2985</v>
      </c>
    </row>
    <row r="146" spans="1:42" ht="12.75" customHeight="1" x14ac:dyDescent="0.25">
      <c r="A146" s="72">
        <v>81</v>
      </c>
      <c r="B146" s="72">
        <v>85</v>
      </c>
      <c r="C146" s="73" t="s">
        <v>2030</v>
      </c>
      <c r="D146" s="73">
        <f>VLOOKUP(C146,'[1]City Populations'!A143:B1089,2,FALSE)</f>
        <v>3317</v>
      </c>
      <c r="E146" s="72" t="s">
        <v>2031</v>
      </c>
      <c r="F146" s="72" t="s">
        <v>2032</v>
      </c>
      <c r="G146" s="73" t="s">
        <v>17</v>
      </c>
      <c r="H146" s="74">
        <v>15.15</v>
      </c>
      <c r="I146" s="74">
        <v>21.75</v>
      </c>
      <c r="J146" s="74">
        <v>43.5</v>
      </c>
      <c r="K146" s="74">
        <v>999</v>
      </c>
      <c r="L146" s="74" t="s">
        <v>3682</v>
      </c>
      <c r="M146" s="74">
        <v>217.5</v>
      </c>
      <c r="N146" s="74">
        <v>870</v>
      </c>
      <c r="O146" s="74" t="s">
        <v>3683</v>
      </c>
      <c r="P146" s="74" t="s">
        <v>3684</v>
      </c>
      <c r="Q146" s="75">
        <v>23</v>
      </c>
      <c r="R146" s="75">
        <v>100</v>
      </c>
      <c r="S146" s="75">
        <v>4.3499999999999996</v>
      </c>
      <c r="T146" s="75">
        <v>23</v>
      </c>
      <c r="U146" s="75">
        <v>100</v>
      </c>
      <c r="V146" s="75">
        <v>4.3499999999999996</v>
      </c>
      <c r="W146" s="75">
        <v>999</v>
      </c>
      <c r="X146" s="75">
        <v>1401</v>
      </c>
      <c r="Y146" s="75">
        <v>45</v>
      </c>
      <c r="Z146" s="75" t="s">
        <v>2987</v>
      </c>
      <c r="AA146" s="75" t="s">
        <v>2987</v>
      </c>
      <c r="AB146" s="75" t="s">
        <v>2985</v>
      </c>
      <c r="AC146" s="75">
        <v>4370000</v>
      </c>
      <c r="AD146" s="75" t="s">
        <v>2985</v>
      </c>
      <c r="AE146" s="75" t="s">
        <v>2985</v>
      </c>
      <c r="AF146" s="75" t="s">
        <v>2985</v>
      </c>
      <c r="AG146" s="76" t="s">
        <v>47</v>
      </c>
      <c r="AH146" s="76" t="s">
        <v>2985</v>
      </c>
      <c r="AI146" s="76" t="s">
        <v>2985</v>
      </c>
      <c r="AJ146" s="77" t="s">
        <v>2985</v>
      </c>
      <c r="AK146" s="77" t="s">
        <v>20</v>
      </c>
      <c r="AL146" s="77" t="s">
        <v>2985</v>
      </c>
      <c r="AM146" s="77" t="s">
        <v>2985</v>
      </c>
      <c r="AN146" s="77" t="s">
        <v>2985</v>
      </c>
      <c r="AO146" s="77" t="s">
        <v>2985</v>
      </c>
      <c r="AP146" s="78" t="s">
        <v>2985</v>
      </c>
    </row>
    <row r="147" spans="1:42" ht="12.75" customHeight="1" x14ac:dyDescent="0.25">
      <c r="A147" s="72">
        <v>74</v>
      </c>
      <c r="B147" s="72">
        <v>77</v>
      </c>
      <c r="C147" s="73" t="s">
        <v>2587</v>
      </c>
      <c r="D147" s="73">
        <f>VLOOKUP(C147,'[1]City Populations'!A144:B1090,2,FALSE)</f>
        <v>5966</v>
      </c>
      <c r="E147" s="72" t="s">
        <v>3685</v>
      </c>
      <c r="F147" s="72" t="s">
        <v>3686</v>
      </c>
      <c r="G147" s="73" t="s">
        <v>17</v>
      </c>
      <c r="H147" s="74">
        <v>4</v>
      </c>
      <c r="I147" s="74">
        <v>16.399999999999999</v>
      </c>
      <c r="J147" s="74">
        <v>24.48</v>
      </c>
      <c r="K147" s="74" t="s">
        <v>3687</v>
      </c>
      <c r="L147" s="74" t="s">
        <v>2985</v>
      </c>
      <c r="M147" s="74">
        <v>128</v>
      </c>
      <c r="N147" s="74">
        <v>500</v>
      </c>
      <c r="O147" s="74" t="s">
        <v>2985</v>
      </c>
      <c r="P147" s="74" t="s">
        <v>75</v>
      </c>
      <c r="Q147" s="75">
        <v>9.5</v>
      </c>
      <c r="R147" s="75" t="s">
        <v>2985</v>
      </c>
      <c r="S147" s="75">
        <v>5.78</v>
      </c>
      <c r="T147" s="75">
        <v>9.5</v>
      </c>
      <c r="U147" s="75" t="s">
        <v>2985</v>
      </c>
      <c r="V147" s="75">
        <v>2.13</v>
      </c>
      <c r="W147" s="75" t="s">
        <v>2985</v>
      </c>
      <c r="X147" s="75">
        <v>2784</v>
      </c>
      <c r="Y147" s="75">
        <v>38.42</v>
      </c>
      <c r="Z147" s="75" t="s">
        <v>2987</v>
      </c>
      <c r="AA147" s="75" t="s">
        <v>2987</v>
      </c>
      <c r="AB147" s="75" t="s">
        <v>2985</v>
      </c>
      <c r="AC147" s="75">
        <v>3000000</v>
      </c>
      <c r="AD147" s="75" t="s">
        <v>2985</v>
      </c>
      <c r="AE147" s="75" t="s">
        <v>2985</v>
      </c>
      <c r="AF147" s="75" t="s">
        <v>2985</v>
      </c>
      <c r="AG147" s="76" t="s">
        <v>20</v>
      </c>
      <c r="AH147" s="76" t="s">
        <v>2985</v>
      </c>
      <c r="AI147" s="76" t="s">
        <v>2985</v>
      </c>
      <c r="AJ147" s="77" t="s">
        <v>2985</v>
      </c>
      <c r="AK147" s="77" t="s">
        <v>20</v>
      </c>
      <c r="AL147" s="77" t="s">
        <v>2985</v>
      </c>
      <c r="AM147" s="77" t="s">
        <v>17</v>
      </c>
      <c r="AN147" s="77" t="s">
        <v>2985</v>
      </c>
      <c r="AO147" s="77" t="s">
        <v>2985</v>
      </c>
      <c r="AP147" s="78" t="s">
        <v>2985</v>
      </c>
    </row>
    <row r="148" spans="1:42" ht="12.75" customHeight="1" x14ac:dyDescent="0.25">
      <c r="A148" s="72">
        <v>247</v>
      </c>
      <c r="B148" s="72">
        <v>267</v>
      </c>
      <c r="C148" s="73" t="s">
        <v>2588</v>
      </c>
      <c r="D148" s="73">
        <f>VLOOKUP(C148,'[1]City Populations'!A145:B1091,2,FALSE)</f>
        <v>14782</v>
      </c>
      <c r="E148" s="72" t="s">
        <v>3688</v>
      </c>
      <c r="F148" s="72" t="s">
        <v>3689</v>
      </c>
      <c r="G148" s="73" t="s">
        <v>17</v>
      </c>
      <c r="H148" s="74">
        <v>8.75</v>
      </c>
      <c r="I148" s="74">
        <v>31.75</v>
      </c>
      <c r="J148" s="74">
        <v>60.5</v>
      </c>
      <c r="K148" s="74" t="s">
        <v>3008</v>
      </c>
      <c r="L148" s="74" t="s">
        <v>3690</v>
      </c>
      <c r="M148" s="74">
        <v>302.75</v>
      </c>
      <c r="N148" s="74" t="s">
        <v>3691</v>
      </c>
      <c r="O148" s="74" t="s">
        <v>3692</v>
      </c>
      <c r="P148" s="74" t="s">
        <v>2985</v>
      </c>
      <c r="Q148" s="75">
        <v>8</v>
      </c>
      <c r="R148" s="75">
        <v>100</v>
      </c>
      <c r="S148" s="75">
        <v>9.0500000000000007</v>
      </c>
      <c r="T148" s="75">
        <v>11.31</v>
      </c>
      <c r="U148" s="75">
        <v>100</v>
      </c>
      <c r="V148" s="75">
        <v>11.31</v>
      </c>
      <c r="W148" s="75" t="s">
        <v>317</v>
      </c>
      <c r="X148" s="75">
        <v>5101</v>
      </c>
      <c r="Y148" s="75">
        <v>35.15</v>
      </c>
      <c r="Z148" s="75" t="s">
        <v>2987</v>
      </c>
      <c r="AA148" s="75" t="s">
        <v>2987</v>
      </c>
      <c r="AB148" s="75" t="s">
        <v>2985</v>
      </c>
      <c r="AC148" s="75">
        <v>13220554</v>
      </c>
      <c r="AD148" s="75" t="s">
        <v>2985</v>
      </c>
      <c r="AE148" s="75" t="s">
        <v>2985</v>
      </c>
      <c r="AF148" s="75" t="s">
        <v>2985</v>
      </c>
      <c r="AG148" s="76" t="s">
        <v>17</v>
      </c>
      <c r="AH148" s="76">
        <v>2</v>
      </c>
      <c r="AI148" s="76" t="s">
        <v>3693</v>
      </c>
      <c r="AJ148" s="77" t="s">
        <v>2985</v>
      </c>
      <c r="AK148" s="77" t="s">
        <v>20</v>
      </c>
      <c r="AL148" s="77" t="s">
        <v>2985</v>
      </c>
      <c r="AM148" s="77" t="s">
        <v>17</v>
      </c>
      <c r="AN148" s="77" t="s">
        <v>2985</v>
      </c>
      <c r="AO148" s="77">
        <v>3.25</v>
      </c>
      <c r="AP148" s="78" t="s">
        <v>2985</v>
      </c>
    </row>
    <row r="149" spans="1:42" ht="12.75" customHeight="1" x14ac:dyDescent="0.25">
      <c r="A149" s="72">
        <v>363</v>
      </c>
      <c r="B149" s="72">
        <v>383</v>
      </c>
      <c r="C149" s="73" t="s">
        <v>1601</v>
      </c>
      <c r="D149" s="73">
        <f>VLOOKUP(C149,'[1]City Populations'!A146:B1092,2,FALSE)</f>
        <v>291</v>
      </c>
      <c r="E149" s="72" t="s">
        <v>1602</v>
      </c>
      <c r="F149" s="72" t="s">
        <v>3694</v>
      </c>
      <c r="G149" s="73" t="s">
        <v>17</v>
      </c>
      <c r="H149" s="74">
        <v>65</v>
      </c>
      <c r="I149" s="74">
        <v>73</v>
      </c>
      <c r="J149" s="74">
        <v>93</v>
      </c>
      <c r="K149" s="74" t="s">
        <v>3695</v>
      </c>
      <c r="L149" s="74" t="s">
        <v>3696</v>
      </c>
      <c r="M149" s="74">
        <v>253</v>
      </c>
      <c r="N149" s="74">
        <v>853</v>
      </c>
      <c r="O149" s="74" t="s">
        <v>3585</v>
      </c>
      <c r="P149" s="74" t="s">
        <v>3697</v>
      </c>
      <c r="Q149" s="75">
        <v>45</v>
      </c>
      <c r="R149" s="75" t="s">
        <v>2985</v>
      </c>
      <c r="S149" s="75" t="s">
        <v>2985</v>
      </c>
      <c r="T149" s="75">
        <v>45</v>
      </c>
      <c r="U149" s="75" t="s">
        <v>2985</v>
      </c>
      <c r="V149" s="75" t="s">
        <v>2985</v>
      </c>
      <c r="W149" s="75" t="s">
        <v>3698</v>
      </c>
      <c r="X149" s="75">
        <v>125</v>
      </c>
      <c r="Y149" s="75">
        <v>45</v>
      </c>
      <c r="Z149" s="75" t="s">
        <v>2987</v>
      </c>
      <c r="AA149" s="75" t="s">
        <v>2985</v>
      </c>
      <c r="AB149" s="75" t="s">
        <v>2985</v>
      </c>
      <c r="AC149" s="75" t="s">
        <v>2985</v>
      </c>
      <c r="AD149" s="75" t="s">
        <v>2985</v>
      </c>
      <c r="AE149" s="75" t="s">
        <v>2985</v>
      </c>
      <c r="AF149" s="75" t="s">
        <v>2985</v>
      </c>
      <c r="AG149" s="76" t="s">
        <v>20</v>
      </c>
      <c r="AH149" s="76" t="s">
        <v>2985</v>
      </c>
      <c r="AI149" s="76" t="s">
        <v>2985</v>
      </c>
      <c r="AJ149" s="77" t="s">
        <v>2985</v>
      </c>
      <c r="AK149" s="77" t="s">
        <v>20</v>
      </c>
      <c r="AL149" s="77" t="s">
        <v>2985</v>
      </c>
      <c r="AM149" s="77" t="s">
        <v>17</v>
      </c>
      <c r="AN149" s="77" t="s">
        <v>2985</v>
      </c>
      <c r="AO149" s="77">
        <v>4.5</v>
      </c>
      <c r="AP149" s="78" t="s">
        <v>3699</v>
      </c>
    </row>
    <row r="150" spans="1:42" ht="12.75" customHeight="1" x14ac:dyDescent="0.25">
      <c r="A150" s="72">
        <v>220</v>
      </c>
      <c r="B150" s="72">
        <v>226</v>
      </c>
      <c r="C150" s="73" t="s">
        <v>443</v>
      </c>
      <c r="D150" s="73">
        <f>VLOOKUP(C150,'[1]City Populations'!A147:B1093,2,FALSE)</f>
        <v>67862</v>
      </c>
      <c r="E150" s="72" t="s">
        <v>444</v>
      </c>
      <c r="F150" s="72" t="s">
        <v>3700</v>
      </c>
      <c r="G150" s="73" t="s">
        <v>17</v>
      </c>
      <c r="H150" s="74">
        <v>7.07</v>
      </c>
      <c r="I150" s="74">
        <v>25.91</v>
      </c>
      <c r="J150" s="74">
        <v>44.75</v>
      </c>
      <c r="K150" s="74" t="s">
        <v>3701</v>
      </c>
      <c r="L150" s="74" t="s">
        <v>3702</v>
      </c>
      <c r="M150" s="74">
        <v>185.82</v>
      </c>
      <c r="N150" s="74">
        <v>659.82</v>
      </c>
      <c r="O150" s="74" t="s">
        <v>3703</v>
      </c>
      <c r="P150" s="74" t="s">
        <v>3704</v>
      </c>
      <c r="Q150" s="75">
        <v>8.15</v>
      </c>
      <c r="R150" s="75" t="s">
        <v>2985</v>
      </c>
      <c r="S150" s="75" t="s">
        <v>2985</v>
      </c>
      <c r="T150" s="75">
        <v>8.15</v>
      </c>
      <c r="U150" s="75" t="s">
        <v>2985</v>
      </c>
      <c r="V150" s="75" t="s">
        <v>2985</v>
      </c>
      <c r="W150" s="75" t="s">
        <v>3705</v>
      </c>
      <c r="X150" s="75">
        <v>24517</v>
      </c>
      <c r="Y150" s="75">
        <v>36.08</v>
      </c>
      <c r="Z150" s="75" t="s">
        <v>2987</v>
      </c>
      <c r="AA150" s="75" t="s">
        <v>2987</v>
      </c>
      <c r="AB150" s="75" t="s">
        <v>2985</v>
      </c>
      <c r="AC150" s="75">
        <v>23910000</v>
      </c>
      <c r="AD150" s="75" t="s">
        <v>2985</v>
      </c>
      <c r="AE150" s="75" t="s">
        <v>2985</v>
      </c>
      <c r="AF150" s="75" t="s">
        <v>2985</v>
      </c>
      <c r="AG150" s="76" t="s">
        <v>17</v>
      </c>
      <c r="AH150" s="76">
        <v>3.5</v>
      </c>
      <c r="AI150" s="76" t="s">
        <v>3706</v>
      </c>
      <c r="AJ150" s="77" t="s">
        <v>17</v>
      </c>
      <c r="AK150" s="77" t="s">
        <v>2985</v>
      </c>
      <c r="AL150" s="77">
        <v>11.8</v>
      </c>
      <c r="AM150" s="77" t="s">
        <v>17</v>
      </c>
      <c r="AN150" s="77" t="s">
        <v>2985</v>
      </c>
      <c r="AO150" s="77">
        <v>4.0999999999999996</v>
      </c>
      <c r="AP150" s="78" t="s">
        <v>3707</v>
      </c>
    </row>
    <row r="151" spans="1:42" ht="12.75" customHeight="1" x14ac:dyDescent="0.25">
      <c r="A151" s="72">
        <v>55</v>
      </c>
      <c r="B151" s="72">
        <v>58</v>
      </c>
      <c r="C151" s="73" t="s">
        <v>2191</v>
      </c>
      <c r="D151" s="73">
        <f>VLOOKUP(C151,'[1]City Populations'!A148:B1094,2,FALSE)</f>
        <v>609</v>
      </c>
      <c r="E151" s="72" t="s">
        <v>1336</v>
      </c>
      <c r="F151" s="72" t="s">
        <v>1337</v>
      </c>
      <c r="G151" s="73" t="s">
        <v>17</v>
      </c>
      <c r="H151" s="74">
        <v>13.5</v>
      </c>
      <c r="I151" s="74">
        <v>28.75</v>
      </c>
      <c r="J151" s="74">
        <v>32.200000000000003</v>
      </c>
      <c r="K151" s="74">
        <v>1000</v>
      </c>
      <c r="L151" s="74" t="s">
        <v>3708</v>
      </c>
      <c r="M151" s="74">
        <v>185.6</v>
      </c>
      <c r="N151" s="74">
        <v>688</v>
      </c>
      <c r="O151" s="74" t="s">
        <v>3709</v>
      </c>
      <c r="P151" s="74" t="s">
        <v>3710</v>
      </c>
      <c r="Q151" s="75">
        <v>18.5</v>
      </c>
      <c r="R151" s="75" t="s">
        <v>2985</v>
      </c>
      <c r="S151" s="75" t="s">
        <v>2985</v>
      </c>
      <c r="T151" s="75">
        <v>18</v>
      </c>
      <c r="U151" s="75" t="s">
        <v>2985</v>
      </c>
      <c r="V151" s="75" t="s">
        <v>2985</v>
      </c>
      <c r="W151" s="75" t="s">
        <v>2985</v>
      </c>
      <c r="X151" s="75">
        <v>285</v>
      </c>
      <c r="Y151" s="75" t="s">
        <v>2985</v>
      </c>
      <c r="Z151" s="75" t="s">
        <v>2987</v>
      </c>
      <c r="AA151" s="75" t="s">
        <v>2985</v>
      </c>
      <c r="AB151" s="75" t="s">
        <v>2985</v>
      </c>
      <c r="AC151" s="75" t="s">
        <v>2985</v>
      </c>
      <c r="AD151" s="75" t="s">
        <v>2985</v>
      </c>
      <c r="AE151" s="75" t="s">
        <v>2985</v>
      </c>
      <c r="AF151" s="75" t="s">
        <v>2985</v>
      </c>
      <c r="AG151" s="76" t="s">
        <v>20</v>
      </c>
      <c r="AH151" s="76" t="s">
        <v>2985</v>
      </c>
      <c r="AI151" s="76" t="s">
        <v>2985</v>
      </c>
      <c r="AJ151" s="77" t="s">
        <v>2985</v>
      </c>
      <c r="AK151" s="77" t="s">
        <v>20</v>
      </c>
      <c r="AL151" s="77">
        <v>15</v>
      </c>
      <c r="AM151" s="77" t="s">
        <v>17</v>
      </c>
      <c r="AN151" s="77" t="s">
        <v>2985</v>
      </c>
      <c r="AO151" s="77" t="s">
        <v>2985</v>
      </c>
      <c r="AP151" s="78" t="s">
        <v>3711</v>
      </c>
    </row>
    <row r="152" spans="1:42" ht="12.75" customHeight="1" x14ac:dyDescent="0.25">
      <c r="A152" s="72">
        <v>324</v>
      </c>
      <c r="B152" s="72">
        <v>344</v>
      </c>
      <c r="C152" s="73" t="s">
        <v>2593</v>
      </c>
      <c r="D152" s="73">
        <f>VLOOKUP(C152,'[1]City Populations'!A149:B1095,2,FALSE)</f>
        <v>224</v>
      </c>
      <c r="E152" s="72" t="s">
        <v>3712</v>
      </c>
      <c r="F152" s="72" t="s">
        <v>3713</v>
      </c>
      <c r="G152" s="73" t="s">
        <v>17</v>
      </c>
      <c r="H152" s="74">
        <v>13</v>
      </c>
      <c r="I152" s="74">
        <v>32.5</v>
      </c>
      <c r="J152" s="74">
        <v>65</v>
      </c>
      <c r="K152" s="74">
        <v>2000</v>
      </c>
      <c r="L152" s="74" t="s">
        <v>3610</v>
      </c>
      <c r="M152" s="74" t="s">
        <v>2985</v>
      </c>
      <c r="N152" s="74" t="s">
        <v>2985</v>
      </c>
      <c r="O152" s="74" t="s">
        <v>2985</v>
      </c>
      <c r="P152" s="74" t="s">
        <v>2985</v>
      </c>
      <c r="Q152" s="75" t="s">
        <v>2985</v>
      </c>
      <c r="R152" s="75" t="s">
        <v>2985</v>
      </c>
      <c r="S152" s="75" t="s">
        <v>2985</v>
      </c>
      <c r="T152" s="75" t="s">
        <v>2985</v>
      </c>
      <c r="U152" s="75" t="s">
        <v>2985</v>
      </c>
      <c r="V152" s="75" t="s">
        <v>2985</v>
      </c>
      <c r="W152" s="75" t="s">
        <v>2985</v>
      </c>
      <c r="X152" s="75">
        <v>0</v>
      </c>
      <c r="Y152" s="75" t="s">
        <v>2985</v>
      </c>
      <c r="Z152" s="75" t="s">
        <v>2985</v>
      </c>
      <c r="AA152" s="75" t="s">
        <v>2985</v>
      </c>
      <c r="AB152" s="75" t="s">
        <v>2985</v>
      </c>
      <c r="AC152" s="75" t="s">
        <v>2985</v>
      </c>
      <c r="AD152" s="75" t="s">
        <v>2985</v>
      </c>
      <c r="AE152" s="75" t="s">
        <v>2985</v>
      </c>
      <c r="AF152" s="75" t="s">
        <v>2985</v>
      </c>
      <c r="AG152" s="76" t="s">
        <v>20</v>
      </c>
      <c r="AH152" s="76" t="s">
        <v>2985</v>
      </c>
      <c r="AI152" s="76" t="s">
        <v>2985</v>
      </c>
      <c r="AJ152" s="77" t="s">
        <v>2985</v>
      </c>
      <c r="AK152" s="77" t="s">
        <v>20</v>
      </c>
      <c r="AL152" s="77" t="s">
        <v>2985</v>
      </c>
      <c r="AM152" s="77" t="s">
        <v>17</v>
      </c>
      <c r="AN152" s="77" t="s">
        <v>2985</v>
      </c>
      <c r="AO152" s="77">
        <v>4</v>
      </c>
      <c r="AP152" s="78" t="s">
        <v>3714</v>
      </c>
    </row>
    <row r="153" spans="1:42" ht="12.75" customHeight="1" x14ac:dyDescent="0.25">
      <c r="A153" s="72">
        <v>83</v>
      </c>
      <c r="B153" s="72">
        <v>87</v>
      </c>
      <c r="C153" s="73" t="s">
        <v>2229</v>
      </c>
      <c r="D153" s="73">
        <f>VLOOKUP(C153,'[1]City Populations'!A150:B1096,2,FALSE)</f>
        <v>2520</v>
      </c>
      <c r="E153" s="72" t="s">
        <v>3715</v>
      </c>
      <c r="F153" s="72" t="s">
        <v>2271</v>
      </c>
      <c r="G153" s="73" t="s">
        <v>17</v>
      </c>
      <c r="H153" s="74">
        <v>10.99</v>
      </c>
      <c r="I153" s="74">
        <v>30.64</v>
      </c>
      <c r="J153" s="74">
        <v>50.29</v>
      </c>
      <c r="K153" s="74">
        <v>0</v>
      </c>
      <c r="L153" s="74" t="s">
        <v>3716</v>
      </c>
      <c r="M153" s="74">
        <v>192.99</v>
      </c>
      <c r="N153" s="74" t="s">
        <v>3717</v>
      </c>
      <c r="O153" s="74" t="s">
        <v>3718</v>
      </c>
      <c r="P153" s="74" t="s">
        <v>3719</v>
      </c>
      <c r="Q153" s="75">
        <v>17.059999999999999</v>
      </c>
      <c r="R153" s="75" t="s">
        <v>2985</v>
      </c>
      <c r="S153" s="75">
        <v>3.67</v>
      </c>
      <c r="T153" s="75">
        <v>17.059999999999999</v>
      </c>
      <c r="U153" s="75" t="s">
        <v>2985</v>
      </c>
      <c r="V153" s="75">
        <v>3.67</v>
      </c>
      <c r="W153" s="75">
        <v>0</v>
      </c>
      <c r="X153" s="75">
        <v>1002</v>
      </c>
      <c r="Y153" s="75">
        <v>31.74</v>
      </c>
      <c r="Z153" s="75" t="s">
        <v>2987</v>
      </c>
      <c r="AA153" s="75" t="s">
        <v>2985</v>
      </c>
      <c r="AB153" s="75" t="s">
        <v>2987</v>
      </c>
      <c r="AC153" s="75" t="s">
        <v>2985</v>
      </c>
      <c r="AD153" s="75">
        <v>5000000</v>
      </c>
      <c r="AE153" s="75" t="s">
        <v>2985</v>
      </c>
      <c r="AF153" s="75" t="s">
        <v>2985</v>
      </c>
      <c r="AG153" s="76" t="s">
        <v>20</v>
      </c>
      <c r="AH153" s="76" t="s">
        <v>2985</v>
      </c>
      <c r="AI153" s="76" t="s">
        <v>2985</v>
      </c>
      <c r="AJ153" s="77" t="s">
        <v>2985</v>
      </c>
      <c r="AK153" s="77" t="s">
        <v>20</v>
      </c>
      <c r="AL153" s="77" t="s">
        <v>2985</v>
      </c>
      <c r="AM153" s="77" t="s">
        <v>2985</v>
      </c>
      <c r="AN153" s="77" t="s">
        <v>20</v>
      </c>
      <c r="AO153" s="77" t="s">
        <v>2985</v>
      </c>
      <c r="AP153" s="78" t="s">
        <v>3720</v>
      </c>
    </row>
    <row r="154" spans="1:42" ht="12.75" customHeight="1" x14ac:dyDescent="0.25">
      <c r="A154" s="72">
        <v>376</v>
      </c>
      <c r="B154" s="72">
        <v>395</v>
      </c>
      <c r="C154" s="73" t="s">
        <v>2307</v>
      </c>
      <c r="D154" s="73">
        <f>VLOOKUP(C154,'[1]City Populations'!A151:B1097,2,FALSE)</f>
        <v>17278</v>
      </c>
      <c r="E154" s="72" t="s">
        <v>3721</v>
      </c>
      <c r="F154" s="72" t="s">
        <v>3722</v>
      </c>
      <c r="G154" s="73" t="s">
        <v>17</v>
      </c>
      <c r="H154" s="74" t="s">
        <v>2985</v>
      </c>
      <c r="I154" s="74" t="s">
        <v>2985</v>
      </c>
      <c r="J154" s="74" t="s">
        <v>2985</v>
      </c>
      <c r="K154" s="74" t="s">
        <v>3723</v>
      </c>
      <c r="L154" s="74" t="s">
        <v>2985</v>
      </c>
      <c r="M154" s="74" t="s">
        <v>2985</v>
      </c>
      <c r="N154" s="74" t="s">
        <v>2985</v>
      </c>
      <c r="O154" s="74" t="s">
        <v>3723</v>
      </c>
      <c r="P154" s="74" t="s">
        <v>2985</v>
      </c>
      <c r="Q154" s="75">
        <v>5.58</v>
      </c>
      <c r="R154" s="75" t="s">
        <v>2985</v>
      </c>
      <c r="S154" s="75">
        <v>5.15</v>
      </c>
      <c r="T154" s="75">
        <v>5.58</v>
      </c>
      <c r="U154" s="75" t="s">
        <v>2985</v>
      </c>
      <c r="V154" s="75">
        <v>5.15</v>
      </c>
      <c r="W154" s="75" t="s">
        <v>3724</v>
      </c>
      <c r="X154" s="75">
        <v>5979</v>
      </c>
      <c r="Y154" s="75">
        <v>23.41</v>
      </c>
      <c r="Z154" s="75" t="s">
        <v>2987</v>
      </c>
      <c r="AA154" s="75" t="s">
        <v>2985</v>
      </c>
      <c r="AB154" s="75" t="s">
        <v>2985</v>
      </c>
      <c r="AC154" s="75" t="s">
        <v>2985</v>
      </c>
      <c r="AD154" s="75" t="s">
        <v>2985</v>
      </c>
      <c r="AE154" s="75" t="s">
        <v>2985</v>
      </c>
      <c r="AF154" s="75" t="s">
        <v>2985</v>
      </c>
      <c r="AG154" s="76" t="s">
        <v>17</v>
      </c>
      <c r="AH154" s="76">
        <v>5.05</v>
      </c>
      <c r="AI154" s="76" t="s">
        <v>3725</v>
      </c>
      <c r="AJ154" s="77" t="s">
        <v>17</v>
      </c>
      <c r="AK154" s="77" t="s">
        <v>2985</v>
      </c>
      <c r="AL154" s="77">
        <v>8.1300000000000008</v>
      </c>
      <c r="AM154" s="77" t="s">
        <v>17</v>
      </c>
      <c r="AN154" s="77" t="s">
        <v>2985</v>
      </c>
      <c r="AO154" s="77">
        <v>2.59</v>
      </c>
      <c r="AP154" s="78" t="s">
        <v>3726</v>
      </c>
    </row>
    <row r="155" spans="1:42" ht="12.75" customHeight="1" x14ac:dyDescent="0.25">
      <c r="A155" s="72">
        <v>294</v>
      </c>
      <c r="B155" s="72">
        <v>312</v>
      </c>
      <c r="C155" s="73" t="s">
        <v>1557</v>
      </c>
      <c r="D155" s="73">
        <f>VLOOKUP(C155,'[1]City Populations'!A152:B1098,2,FALSE)</f>
        <v>222</v>
      </c>
      <c r="E155" s="72" t="s">
        <v>1558</v>
      </c>
      <c r="F155" s="72" t="s">
        <v>3727</v>
      </c>
      <c r="G155" s="73" t="s">
        <v>17</v>
      </c>
      <c r="H155" s="74">
        <v>36.049999999999997</v>
      </c>
      <c r="I155" s="74">
        <v>49.01</v>
      </c>
      <c r="J155" s="74">
        <v>70.61</v>
      </c>
      <c r="K155" s="74">
        <v>2000</v>
      </c>
      <c r="L155" s="74" t="s">
        <v>3728</v>
      </c>
      <c r="M155" s="74">
        <v>87.89</v>
      </c>
      <c r="N155" s="74">
        <v>813.65</v>
      </c>
      <c r="O155" s="74" t="s">
        <v>3729</v>
      </c>
      <c r="P155" s="74" t="s">
        <v>647</v>
      </c>
      <c r="Q155" s="75">
        <v>46</v>
      </c>
      <c r="R155" s="75" t="s">
        <v>2985</v>
      </c>
      <c r="S155" s="75">
        <v>1.5</v>
      </c>
      <c r="T155" s="75">
        <v>46</v>
      </c>
      <c r="U155" s="75" t="s">
        <v>2985</v>
      </c>
      <c r="V155" s="75">
        <v>1.5</v>
      </c>
      <c r="W155" s="75">
        <v>2000</v>
      </c>
      <c r="X155" s="75">
        <v>105</v>
      </c>
      <c r="Y155" s="75">
        <v>49</v>
      </c>
      <c r="Z155" s="75" t="s">
        <v>2987</v>
      </c>
      <c r="AA155" s="75" t="s">
        <v>2987</v>
      </c>
      <c r="AB155" s="75" t="s">
        <v>2985</v>
      </c>
      <c r="AC155" s="75">
        <v>1350000</v>
      </c>
      <c r="AD155" s="75" t="s">
        <v>2985</v>
      </c>
      <c r="AE155" s="75" t="s">
        <v>2985</v>
      </c>
      <c r="AF155" s="75" t="s">
        <v>2985</v>
      </c>
      <c r="AG155" s="76" t="s">
        <v>20</v>
      </c>
      <c r="AH155" s="76" t="s">
        <v>2985</v>
      </c>
      <c r="AI155" s="76" t="s">
        <v>2985</v>
      </c>
      <c r="AJ155" s="77" t="s">
        <v>2985</v>
      </c>
      <c r="AK155" s="77" t="s">
        <v>20</v>
      </c>
      <c r="AL155" s="77" t="s">
        <v>2985</v>
      </c>
      <c r="AM155" s="77" t="s">
        <v>2985</v>
      </c>
      <c r="AN155" s="77" t="s">
        <v>20</v>
      </c>
      <c r="AO155" s="77" t="s">
        <v>2985</v>
      </c>
      <c r="AP155" s="78" t="s">
        <v>2985</v>
      </c>
    </row>
    <row r="156" spans="1:42" ht="12.75" customHeight="1" x14ac:dyDescent="0.25">
      <c r="A156" s="72">
        <v>42</v>
      </c>
      <c r="B156" s="72">
        <v>45</v>
      </c>
      <c r="C156" s="73" t="s">
        <v>2606</v>
      </c>
      <c r="D156" s="73">
        <f>VLOOKUP(C156,'[1]City Populations'!A153:B1099,2,FALSE)</f>
        <v>1009</v>
      </c>
      <c r="E156" s="72" t="s">
        <v>212</v>
      </c>
      <c r="F156" s="72" t="s">
        <v>3730</v>
      </c>
      <c r="G156" s="73" t="s">
        <v>17</v>
      </c>
      <c r="H156" s="74">
        <v>36.61</v>
      </c>
      <c r="I156" s="74">
        <v>53.11</v>
      </c>
      <c r="J156" s="74">
        <v>80.61</v>
      </c>
      <c r="K156" s="74" t="s">
        <v>3638</v>
      </c>
      <c r="L156" s="74" t="s">
        <v>3731</v>
      </c>
      <c r="M156" s="74">
        <v>300.61</v>
      </c>
      <c r="N156" s="74" t="s">
        <v>3732</v>
      </c>
      <c r="O156" s="74" t="s">
        <v>3733</v>
      </c>
      <c r="P156" s="74" t="s">
        <v>2985</v>
      </c>
      <c r="Q156" s="75" t="s">
        <v>2985</v>
      </c>
      <c r="R156" s="75" t="s">
        <v>2985</v>
      </c>
      <c r="S156" s="75" t="s">
        <v>2985</v>
      </c>
      <c r="T156" s="75" t="s">
        <v>2985</v>
      </c>
      <c r="U156" s="75" t="s">
        <v>2985</v>
      </c>
      <c r="V156" s="75" t="s">
        <v>2985</v>
      </c>
      <c r="W156" s="75" t="s">
        <v>3734</v>
      </c>
      <c r="X156" s="75">
        <v>438</v>
      </c>
      <c r="Y156" s="75">
        <v>32</v>
      </c>
      <c r="Z156" s="75" t="s">
        <v>2987</v>
      </c>
      <c r="AA156" s="75" t="s">
        <v>2987</v>
      </c>
      <c r="AB156" s="75" t="s">
        <v>2987</v>
      </c>
      <c r="AC156" s="75">
        <v>200000</v>
      </c>
      <c r="AD156" s="75">
        <v>2700000</v>
      </c>
      <c r="AE156" s="75" t="s">
        <v>2985</v>
      </c>
      <c r="AF156" s="75" t="s">
        <v>2985</v>
      </c>
      <c r="AG156" s="76" t="s">
        <v>20</v>
      </c>
      <c r="AH156" s="76" t="s">
        <v>2985</v>
      </c>
      <c r="AI156" s="76" t="s">
        <v>2985</v>
      </c>
      <c r="AJ156" s="77" t="s">
        <v>2985</v>
      </c>
      <c r="AK156" s="77" t="s">
        <v>20</v>
      </c>
      <c r="AL156" s="77" t="s">
        <v>2985</v>
      </c>
      <c r="AM156" s="77" t="s">
        <v>17</v>
      </c>
      <c r="AN156" s="77" t="s">
        <v>2985</v>
      </c>
      <c r="AO156" s="77">
        <v>8</v>
      </c>
      <c r="AP156" s="78" t="s">
        <v>3735</v>
      </c>
    </row>
    <row r="157" spans="1:42" ht="12.75" customHeight="1" x14ac:dyDescent="0.25">
      <c r="A157" s="72">
        <v>333</v>
      </c>
      <c r="B157" s="72">
        <v>354</v>
      </c>
      <c r="C157" s="73" t="s">
        <v>3736</v>
      </c>
      <c r="D157" s="73">
        <f>VLOOKUP(C157,'[1]City Populations'!A154:B1100,2,FALSE)</f>
        <v>246</v>
      </c>
      <c r="E157" s="72" t="s">
        <v>3737</v>
      </c>
      <c r="F157" s="72" t="s">
        <v>3738</v>
      </c>
      <c r="G157" s="73" t="s">
        <v>17</v>
      </c>
      <c r="H157" s="74">
        <v>22.5</v>
      </c>
      <c r="I157" s="74">
        <v>31.5</v>
      </c>
      <c r="J157" s="74">
        <v>46.5</v>
      </c>
      <c r="K157" s="74" t="s">
        <v>3739</v>
      </c>
      <c r="L157" s="74" t="s">
        <v>3740</v>
      </c>
      <c r="M157" s="74">
        <v>166.5</v>
      </c>
      <c r="N157" s="74">
        <v>616.5</v>
      </c>
      <c r="O157" s="74" t="s">
        <v>3741</v>
      </c>
      <c r="P157" s="74" t="s">
        <v>3742</v>
      </c>
      <c r="Q157" s="75">
        <v>44</v>
      </c>
      <c r="R157" s="75">
        <v>44</v>
      </c>
      <c r="S157" s="75">
        <v>44</v>
      </c>
      <c r="T157" s="75">
        <v>44</v>
      </c>
      <c r="U157" s="75">
        <v>44</v>
      </c>
      <c r="V157" s="75">
        <v>44</v>
      </c>
      <c r="W157" s="75" t="s">
        <v>3743</v>
      </c>
      <c r="X157" s="75">
        <v>136</v>
      </c>
      <c r="Y157" s="75">
        <v>44</v>
      </c>
      <c r="Z157" s="75" t="s">
        <v>2985</v>
      </c>
      <c r="AA157" s="75" t="s">
        <v>2985</v>
      </c>
      <c r="AB157" s="75" t="s">
        <v>2985</v>
      </c>
      <c r="AC157" s="75" t="s">
        <v>2985</v>
      </c>
      <c r="AD157" s="75" t="s">
        <v>2985</v>
      </c>
      <c r="AE157" s="75" t="s">
        <v>3009</v>
      </c>
      <c r="AF157" s="75" t="s">
        <v>3744</v>
      </c>
      <c r="AG157" s="76" t="s">
        <v>20</v>
      </c>
      <c r="AH157" s="76" t="s">
        <v>2985</v>
      </c>
      <c r="AI157" s="76" t="s">
        <v>2985</v>
      </c>
      <c r="AJ157" s="77" t="s">
        <v>2985</v>
      </c>
      <c r="AK157" s="77" t="s">
        <v>20</v>
      </c>
      <c r="AL157" s="77" t="s">
        <v>2985</v>
      </c>
      <c r="AM157" s="77" t="s">
        <v>2985</v>
      </c>
      <c r="AN157" s="77" t="s">
        <v>2985</v>
      </c>
      <c r="AO157" s="77" t="s">
        <v>2985</v>
      </c>
      <c r="AP157" s="78" t="s">
        <v>3745</v>
      </c>
    </row>
    <row r="158" spans="1:42" ht="12.75" customHeight="1" x14ac:dyDescent="0.25">
      <c r="A158" s="72">
        <v>162</v>
      </c>
      <c r="B158" s="72">
        <v>175</v>
      </c>
      <c r="C158" s="73" t="s">
        <v>1860</v>
      </c>
      <c r="D158" s="73">
        <f>VLOOKUP(C158,'[1]City Populations'!A155:B1101,2,FALSE)</f>
        <v>622</v>
      </c>
      <c r="E158" s="72" t="s">
        <v>3746</v>
      </c>
      <c r="F158" s="72" t="s">
        <v>1861</v>
      </c>
      <c r="G158" s="73" t="s">
        <v>17</v>
      </c>
      <c r="H158" s="74">
        <v>10.45</v>
      </c>
      <c r="I158" s="74">
        <v>28.53</v>
      </c>
      <c r="J158" s="74">
        <v>51.13</v>
      </c>
      <c r="K158" s="74">
        <v>1000</v>
      </c>
      <c r="L158" s="74" t="s">
        <v>1862</v>
      </c>
      <c r="M158" s="74">
        <v>231.93</v>
      </c>
      <c r="N158" s="74">
        <v>909.93</v>
      </c>
      <c r="O158" s="74" t="s">
        <v>287</v>
      </c>
      <c r="P158" s="74" t="s">
        <v>3747</v>
      </c>
      <c r="Q158" s="75">
        <v>8.7200000000000006</v>
      </c>
      <c r="R158" s="75">
        <v>100</v>
      </c>
      <c r="S158" s="75">
        <v>6.31</v>
      </c>
      <c r="T158" s="75">
        <v>8.7200000000000006</v>
      </c>
      <c r="U158" s="75">
        <v>100</v>
      </c>
      <c r="V158" s="75">
        <v>6.31</v>
      </c>
      <c r="W158" s="75">
        <v>1000</v>
      </c>
      <c r="X158" s="75">
        <v>280</v>
      </c>
      <c r="Y158" s="75">
        <v>25</v>
      </c>
      <c r="Z158" s="75" t="s">
        <v>2987</v>
      </c>
      <c r="AA158" s="75" t="s">
        <v>2985</v>
      </c>
      <c r="AB158" s="75" t="s">
        <v>2985</v>
      </c>
      <c r="AC158" s="75" t="s">
        <v>2985</v>
      </c>
      <c r="AD158" s="75" t="s">
        <v>2985</v>
      </c>
      <c r="AE158" s="75" t="s">
        <v>2985</v>
      </c>
      <c r="AF158" s="75" t="s">
        <v>2985</v>
      </c>
      <c r="AG158" s="76" t="s">
        <v>20</v>
      </c>
      <c r="AH158" s="76" t="s">
        <v>2985</v>
      </c>
      <c r="AI158" s="76" t="s">
        <v>2985</v>
      </c>
      <c r="AJ158" s="77" t="s">
        <v>2985</v>
      </c>
      <c r="AK158" s="77" t="s">
        <v>2985</v>
      </c>
      <c r="AL158" s="77" t="s">
        <v>2985</v>
      </c>
      <c r="AM158" s="77" t="s">
        <v>2985</v>
      </c>
      <c r="AN158" s="77" t="s">
        <v>2985</v>
      </c>
      <c r="AO158" s="77" t="s">
        <v>2985</v>
      </c>
      <c r="AP158" s="78" t="s">
        <v>3748</v>
      </c>
    </row>
    <row r="159" spans="1:42" ht="12.75" customHeight="1" x14ac:dyDescent="0.25">
      <c r="A159" s="72">
        <v>107</v>
      </c>
      <c r="B159" s="72">
        <v>117</v>
      </c>
      <c r="C159" s="73" t="s">
        <v>806</v>
      </c>
      <c r="D159" s="73">
        <f>VLOOKUP(C159,'[1]City Populations'!A156:B1102,2,FALSE)</f>
        <v>1411</v>
      </c>
      <c r="E159" s="72" t="s">
        <v>807</v>
      </c>
      <c r="F159" s="72" t="s">
        <v>3749</v>
      </c>
      <c r="G159" s="73" t="s">
        <v>17</v>
      </c>
      <c r="H159" s="74">
        <v>5</v>
      </c>
      <c r="I159" s="74">
        <v>10</v>
      </c>
      <c r="J159" s="74">
        <v>16.25</v>
      </c>
      <c r="K159" s="74">
        <v>1000</v>
      </c>
      <c r="L159" s="74" t="s">
        <v>3750</v>
      </c>
      <c r="M159" s="74">
        <v>66.25</v>
      </c>
      <c r="N159" s="74">
        <v>253.75</v>
      </c>
      <c r="O159" s="74" t="s">
        <v>3751</v>
      </c>
      <c r="P159" s="74" t="s">
        <v>2985</v>
      </c>
      <c r="Q159" s="75">
        <v>15</v>
      </c>
      <c r="R159" s="75" t="s">
        <v>2985</v>
      </c>
      <c r="S159" s="75" t="s">
        <v>2985</v>
      </c>
      <c r="T159" s="75">
        <v>15</v>
      </c>
      <c r="U159" s="75" t="s">
        <v>2985</v>
      </c>
      <c r="V159" s="75" t="s">
        <v>2985</v>
      </c>
      <c r="W159" s="75" t="s">
        <v>2985</v>
      </c>
      <c r="X159" s="75">
        <v>600</v>
      </c>
      <c r="Y159" s="75">
        <v>15</v>
      </c>
      <c r="Z159" s="75" t="s">
        <v>2987</v>
      </c>
      <c r="AA159" s="75" t="s">
        <v>2985</v>
      </c>
      <c r="AB159" s="75" t="s">
        <v>2985</v>
      </c>
      <c r="AC159" s="75" t="s">
        <v>2985</v>
      </c>
      <c r="AD159" s="75" t="s">
        <v>2985</v>
      </c>
      <c r="AE159" s="75" t="s">
        <v>2985</v>
      </c>
      <c r="AF159" s="75" t="s">
        <v>2985</v>
      </c>
      <c r="AG159" s="76" t="s">
        <v>20</v>
      </c>
      <c r="AH159" s="76" t="s">
        <v>2985</v>
      </c>
      <c r="AI159" s="76" t="s">
        <v>2985</v>
      </c>
      <c r="AJ159" s="77" t="s">
        <v>17</v>
      </c>
      <c r="AK159" s="77" t="s">
        <v>2985</v>
      </c>
      <c r="AL159" s="77">
        <v>9</v>
      </c>
      <c r="AM159" s="77" t="s">
        <v>2985</v>
      </c>
      <c r="AN159" s="77" t="s">
        <v>20</v>
      </c>
      <c r="AO159" s="77" t="s">
        <v>2985</v>
      </c>
      <c r="AP159" s="78" t="s">
        <v>3752</v>
      </c>
    </row>
    <row r="160" spans="1:42" ht="12.75" customHeight="1" x14ac:dyDescent="0.25">
      <c r="A160" s="72">
        <v>145</v>
      </c>
      <c r="B160" s="72">
        <v>140</v>
      </c>
      <c r="C160" s="73" t="s">
        <v>1849</v>
      </c>
      <c r="D160" s="73">
        <f>VLOOKUP(C160,'[1]City Populations'!A157:B1103,2,FALSE)</f>
        <v>1727</v>
      </c>
      <c r="E160" s="72" t="s">
        <v>3753</v>
      </c>
      <c r="F160" s="72" t="s">
        <v>1851</v>
      </c>
      <c r="G160" s="73" t="s">
        <v>17</v>
      </c>
      <c r="H160" s="74">
        <v>10.93</v>
      </c>
      <c r="I160" s="74">
        <v>32.53</v>
      </c>
      <c r="J160" s="74">
        <v>59.53</v>
      </c>
      <c r="K160" s="74">
        <v>1000</v>
      </c>
      <c r="L160" s="74" t="s">
        <v>3754</v>
      </c>
      <c r="M160" s="74">
        <v>275.52999999999997</v>
      </c>
      <c r="N160" s="74" t="s">
        <v>3755</v>
      </c>
      <c r="O160" s="74" t="s">
        <v>3756</v>
      </c>
      <c r="P160" s="74" t="s">
        <v>647</v>
      </c>
      <c r="Q160" s="75" t="s">
        <v>2985</v>
      </c>
      <c r="R160" s="75" t="s">
        <v>2985</v>
      </c>
      <c r="S160" s="75">
        <v>5.94</v>
      </c>
      <c r="T160" s="75" t="s">
        <v>2985</v>
      </c>
      <c r="U160" s="75" t="s">
        <v>2985</v>
      </c>
      <c r="V160" s="75" t="s">
        <v>2985</v>
      </c>
      <c r="W160" s="75" t="s">
        <v>3757</v>
      </c>
      <c r="X160" s="75">
        <v>747</v>
      </c>
      <c r="Y160" s="75">
        <v>16.420000000000002</v>
      </c>
      <c r="Z160" s="75" t="s">
        <v>2987</v>
      </c>
      <c r="AA160" s="75" t="s">
        <v>2985</v>
      </c>
      <c r="AB160" s="75" t="s">
        <v>2985</v>
      </c>
      <c r="AC160" s="75" t="s">
        <v>2985</v>
      </c>
      <c r="AD160" s="75" t="s">
        <v>2985</v>
      </c>
      <c r="AE160" s="75" t="s">
        <v>2985</v>
      </c>
      <c r="AF160" s="75" t="s">
        <v>2985</v>
      </c>
      <c r="AG160" s="76" t="s">
        <v>17</v>
      </c>
      <c r="AH160" s="76">
        <v>1</v>
      </c>
      <c r="AI160" s="76" t="s">
        <v>3758</v>
      </c>
      <c r="AJ160" s="77" t="s">
        <v>2985</v>
      </c>
      <c r="AK160" s="77" t="s">
        <v>20</v>
      </c>
      <c r="AL160" s="77" t="s">
        <v>2985</v>
      </c>
      <c r="AM160" s="77" t="s">
        <v>2985</v>
      </c>
      <c r="AN160" s="77" t="s">
        <v>20</v>
      </c>
      <c r="AO160" s="77" t="s">
        <v>2985</v>
      </c>
      <c r="AP160" s="78" t="s">
        <v>2985</v>
      </c>
    </row>
    <row r="161" spans="1:42" ht="12.75" customHeight="1" x14ac:dyDescent="0.25">
      <c r="A161" s="72">
        <v>284</v>
      </c>
      <c r="B161" s="72">
        <v>113</v>
      </c>
      <c r="C161" s="73" t="s">
        <v>1987</v>
      </c>
      <c r="D161" s="73">
        <f>VLOOKUP(C161,'[1]City Populations'!A158:B1104,2,FALSE)</f>
        <v>2100</v>
      </c>
      <c r="E161" s="72" t="s">
        <v>3759</v>
      </c>
      <c r="F161" s="72" t="s">
        <v>3760</v>
      </c>
      <c r="G161" s="73" t="s">
        <v>17</v>
      </c>
      <c r="H161" s="74">
        <v>10.33</v>
      </c>
      <c r="I161" s="74">
        <v>32.83</v>
      </c>
      <c r="J161" s="74">
        <v>50.58</v>
      </c>
      <c r="K161" s="74" t="s">
        <v>317</v>
      </c>
      <c r="L161" s="74" t="s">
        <v>3761</v>
      </c>
      <c r="M161" s="74">
        <v>182.48</v>
      </c>
      <c r="N161" s="74">
        <v>444.44</v>
      </c>
      <c r="O161" s="74" t="s">
        <v>3762</v>
      </c>
      <c r="P161" s="74" t="s">
        <v>2985</v>
      </c>
      <c r="Q161" s="75" t="s">
        <v>2985</v>
      </c>
      <c r="R161" s="75" t="s">
        <v>2985</v>
      </c>
      <c r="S161" s="75">
        <v>5.19</v>
      </c>
      <c r="T161" s="75" t="s">
        <v>2985</v>
      </c>
      <c r="U161" s="75" t="s">
        <v>2985</v>
      </c>
      <c r="V161" s="75">
        <v>5.19</v>
      </c>
      <c r="W161" s="75" t="s">
        <v>3763</v>
      </c>
      <c r="X161" s="75">
        <v>953</v>
      </c>
      <c r="Y161" s="75">
        <v>19.21</v>
      </c>
      <c r="Z161" s="75" t="s">
        <v>2987</v>
      </c>
      <c r="AA161" s="75" t="s">
        <v>2985</v>
      </c>
      <c r="AB161" s="75" t="s">
        <v>2985</v>
      </c>
      <c r="AC161" s="75" t="s">
        <v>2985</v>
      </c>
      <c r="AD161" s="75" t="s">
        <v>2985</v>
      </c>
      <c r="AE161" s="75" t="s">
        <v>2985</v>
      </c>
      <c r="AF161" s="75" t="s">
        <v>2985</v>
      </c>
      <c r="AG161" s="76" t="s">
        <v>17</v>
      </c>
      <c r="AH161" s="76">
        <v>3</v>
      </c>
      <c r="AI161" s="76" t="s">
        <v>3764</v>
      </c>
      <c r="AJ161" s="77" t="s">
        <v>2985</v>
      </c>
      <c r="AK161" s="77" t="s">
        <v>20</v>
      </c>
      <c r="AL161" s="77" t="s">
        <v>2985</v>
      </c>
      <c r="AM161" s="77" t="s">
        <v>17</v>
      </c>
      <c r="AN161" s="77" t="s">
        <v>2985</v>
      </c>
      <c r="AO161" s="77">
        <v>4.34</v>
      </c>
      <c r="AP161" s="78" t="s">
        <v>2985</v>
      </c>
    </row>
    <row r="162" spans="1:42" ht="12.75" customHeight="1" x14ac:dyDescent="0.25">
      <c r="A162" s="72">
        <v>271</v>
      </c>
      <c r="B162" s="72">
        <v>291</v>
      </c>
      <c r="C162" s="73" t="s">
        <v>1399</v>
      </c>
      <c r="D162" s="73">
        <f>VLOOKUP(C162,'[1]City Populations'!A159:B1105,2,FALSE)</f>
        <v>596</v>
      </c>
      <c r="E162" s="72" t="s">
        <v>1400</v>
      </c>
      <c r="F162" s="72" t="s">
        <v>3765</v>
      </c>
      <c r="G162" s="73" t="s">
        <v>17</v>
      </c>
      <c r="H162" s="74">
        <v>17.89</v>
      </c>
      <c r="I162" s="74">
        <v>44.67</v>
      </c>
      <c r="J162" s="74">
        <v>82.92</v>
      </c>
      <c r="K162" s="74">
        <v>1500</v>
      </c>
      <c r="L162" s="74">
        <v>7.65</v>
      </c>
      <c r="M162" s="74">
        <v>264.39</v>
      </c>
      <c r="N162" s="74" t="s">
        <v>3766</v>
      </c>
      <c r="O162" s="74" t="s">
        <v>3767</v>
      </c>
      <c r="P162" s="74" t="s">
        <v>242</v>
      </c>
      <c r="Q162" s="75">
        <v>26.99</v>
      </c>
      <c r="R162" s="75" t="s">
        <v>3008</v>
      </c>
      <c r="S162" s="75">
        <v>5.19</v>
      </c>
      <c r="T162" s="75">
        <v>26.99</v>
      </c>
      <c r="U162" s="75" t="s">
        <v>3008</v>
      </c>
      <c r="V162" s="75">
        <v>5.19</v>
      </c>
      <c r="W162" s="75" t="s">
        <v>3768</v>
      </c>
      <c r="X162" s="75">
        <v>225</v>
      </c>
      <c r="Y162" s="75">
        <v>50</v>
      </c>
      <c r="Z162" s="75" t="s">
        <v>2987</v>
      </c>
      <c r="AA162" s="75" t="s">
        <v>2985</v>
      </c>
      <c r="AB162" s="75" t="s">
        <v>2985</v>
      </c>
      <c r="AC162" s="75" t="s">
        <v>2985</v>
      </c>
      <c r="AD162" s="75" t="s">
        <v>2985</v>
      </c>
      <c r="AE162" s="75" t="s">
        <v>2985</v>
      </c>
      <c r="AF162" s="75" t="s">
        <v>2985</v>
      </c>
      <c r="AG162" s="76" t="s">
        <v>20</v>
      </c>
      <c r="AH162" s="76">
        <v>0</v>
      </c>
      <c r="AI162" s="76" t="s">
        <v>2985</v>
      </c>
      <c r="AJ162" s="77" t="s">
        <v>2985</v>
      </c>
      <c r="AK162" s="77" t="s">
        <v>20</v>
      </c>
      <c r="AL162" s="77" t="s">
        <v>2985</v>
      </c>
      <c r="AM162" s="77" t="s">
        <v>2985</v>
      </c>
      <c r="AN162" s="77" t="s">
        <v>20</v>
      </c>
      <c r="AO162" s="77" t="s">
        <v>2985</v>
      </c>
      <c r="AP162" s="78" t="s">
        <v>2985</v>
      </c>
    </row>
    <row r="163" spans="1:42" ht="12.75" customHeight="1" x14ac:dyDescent="0.25">
      <c r="A163" s="72">
        <v>26</v>
      </c>
      <c r="B163" s="72">
        <v>27</v>
      </c>
      <c r="C163" s="73" t="s">
        <v>879</v>
      </c>
      <c r="D163" s="73">
        <f>VLOOKUP(C163,'[1]City Populations'!A160:B1106,2,FALSE)</f>
        <v>866</v>
      </c>
      <c r="E163" s="72" t="s">
        <v>880</v>
      </c>
      <c r="F163" s="72" t="s">
        <v>3769</v>
      </c>
      <c r="G163" s="73" t="s">
        <v>17</v>
      </c>
      <c r="H163" s="74">
        <v>18</v>
      </c>
      <c r="I163" s="74">
        <v>9.8000000000000007</v>
      </c>
      <c r="J163" s="74">
        <v>22.05</v>
      </c>
      <c r="K163" s="74">
        <v>1000</v>
      </c>
      <c r="L163" s="74" t="s">
        <v>3770</v>
      </c>
      <c r="M163" s="74">
        <v>138.05000000000001</v>
      </c>
      <c r="N163" s="74">
        <v>505.55</v>
      </c>
      <c r="O163" s="74" t="s">
        <v>3771</v>
      </c>
      <c r="P163" s="74" t="s">
        <v>2985</v>
      </c>
      <c r="Q163" s="75">
        <v>18</v>
      </c>
      <c r="R163" s="75" t="s">
        <v>2985</v>
      </c>
      <c r="S163" s="75" t="s">
        <v>2985</v>
      </c>
      <c r="T163" s="75">
        <v>18</v>
      </c>
      <c r="U163" s="75" t="s">
        <v>2985</v>
      </c>
      <c r="V163" s="75" t="s">
        <v>2985</v>
      </c>
      <c r="W163" s="75" t="s">
        <v>2985</v>
      </c>
      <c r="X163" s="75">
        <v>400</v>
      </c>
      <c r="Y163" s="75">
        <v>18</v>
      </c>
      <c r="Z163" s="75" t="s">
        <v>2987</v>
      </c>
      <c r="AA163" s="75" t="s">
        <v>2985</v>
      </c>
      <c r="AB163" s="75" t="s">
        <v>2985</v>
      </c>
      <c r="AC163" s="75" t="s">
        <v>2985</v>
      </c>
      <c r="AD163" s="75" t="s">
        <v>2985</v>
      </c>
      <c r="AE163" s="75" t="s">
        <v>2985</v>
      </c>
      <c r="AF163" s="75" t="s">
        <v>2985</v>
      </c>
      <c r="AG163" s="76" t="s">
        <v>20</v>
      </c>
      <c r="AH163" s="76" t="s">
        <v>2985</v>
      </c>
      <c r="AI163" s="76" t="s">
        <v>2985</v>
      </c>
      <c r="AJ163" s="77" t="s">
        <v>2985</v>
      </c>
      <c r="AK163" s="77" t="s">
        <v>20</v>
      </c>
      <c r="AL163" s="77" t="s">
        <v>2985</v>
      </c>
      <c r="AM163" s="77" t="s">
        <v>17</v>
      </c>
      <c r="AN163" s="77" t="s">
        <v>2985</v>
      </c>
      <c r="AO163" s="77">
        <v>1</v>
      </c>
      <c r="AP163" s="78" t="s">
        <v>2985</v>
      </c>
    </row>
    <row r="164" spans="1:42" ht="12.75" customHeight="1" x14ac:dyDescent="0.25">
      <c r="A164" s="72">
        <v>7</v>
      </c>
      <c r="B164" s="72">
        <v>8</v>
      </c>
      <c r="C164" s="73" t="s">
        <v>184</v>
      </c>
      <c r="D164" s="73">
        <f>VLOOKUP(C164,'[1]City Populations'!A161:B1107,2,FALSE)</f>
        <v>507</v>
      </c>
      <c r="E164" s="72" t="s">
        <v>3772</v>
      </c>
      <c r="F164" s="72" t="s">
        <v>3773</v>
      </c>
      <c r="G164" s="73" t="s">
        <v>17</v>
      </c>
      <c r="H164" s="74">
        <v>15</v>
      </c>
      <c r="I164" s="74">
        <v>21</v>
      </c>
      <c r="J164" s="74">
        <v>31</v>
      </c>
      <c r="K164" s="74" t="s">
        <v>3774</v>
      </c>
      <c r="L164" s="74" t="s">
        <v>3775</v>
      </c>
      <c r="M164" s="74" t="s">
        <v>2985</v>
      </c>
      <c r="N164" s="74" t="s">
        <v>2985</v>
      </c>
      <c r="O164" s="74" t="s">
        <v>2985</v>
      </c>
      <c r="P164" s="74" t="s">
        <v>2985</v>
      </c>
      <c r="Q164" s="75">
        <v>13</v>
      </c>
      <c r="R164" s="75" t="s">
        <v>2985</v>
      </c>
      <c r="S164" s="75" t="s">
        <v>2985</v>
      </c>
      <c r="T164" s="75" t="s">
        <v>2985</v>
      </c>
      <c r="U164" s="75" t="s">
        <v>2985</v>
      </c>
      <c r="V164" s="75" t="s">
        <v>2985</v>
      </c>
      <c r="W164" s="75" t="s">
        <v>3776</v>
      </c>
      <c r="X164" s="75">
        <v>260</v>
      </c>
      <c r="Y164" s="75" t="s">
        <v>2985</v>
      </c>
      <c r="Z164" s="75" t="s">
        <v>2985</v>
      </c>
      <c r="AA164" s="75" t="s">
        <v>2985</v>
      </c>
      <c r="AB164" s="75" t="s">
        <v>2985</v>
      </c>
      <c r="AC164" s="75" t="s">
        <v>2985</v>
      </c>
      <c r="AD164" s="75" t="s">
        <v>2985</v>
      </c>
      <c r="AE164" s="75" t="s">
        <v>2985</v>
      </c>
      <c r="AF164" s="75" t="s">
        <v>2985</v>
      </c>
      <c r="AG164" s="76" t="s">
        <v>20</v>
      </c>
      <c r="AH164" s="76" t="s">
        <v>2985</v>
      </c>
      <c r="AI164" s="76" t="s">
        <v>2985</v>
      </c>
      <c r="AJ164" s="77" t="s">
        <v>17</v>
      </c>
      <c r="AK164" s="77" t="s">
        <v>2985</v>
      </c>
      <c r="AL164" s="77">
        <v>15</v>
      </c>
      <c r="AM164" s="77" t="s">
        <v>2985</v>
      </c>
      <c r="AN164" s="77" t="s">
        <v>20</v>
      </c>
      <c r="AO164" s="77" t="s">
        <v>2985</v>
      </c>
      <c r="AP164" s="78" t="s">
        <v>3777</v>
      </c>
    </row>
    <row r="165" spans="1:42" s="83" customFormat="1" ht="12.75" customHeight="1" x14ac:dyDescent="0.25">
      <c r="A165" s="82">
        <v>133</v>
      </c>
      <c r="B165" s="82">
        <v>144</v>
      </c>
      <c r="C165" s="82" t="s">
        <v>2165</v>
      </c>
      <c r="D165" s="82">
        <f>VLOOKUP(C165,'[1]City Populations'!A162:B1108,2,FALSE)</f>
        <v>239</v>
      </c>
      <c r="E165" s="82" t="s">
        <v>3778</v>
      </c>
      <c r="F165" s="82" t="s">
        <v>345</v>
      </c>
      <c r="G165" s="82" t="s">
        <v>17</v>
      </c>
      <c r="H165" s="82">
        <v>14.5</v>
      </c>
      <c r="I165" s="82">
        <v>54.5</v>
      </c>
      <c r="J165" s="82">
        <v>104.5</v>
      </c>
      <c r="K165" s="82">
        <v>1000</v>
      </c>
      <c r="L165" s="82">
        <v>10</v>
      </c>
      <c r="M165" s="82">
        <v>504.5</v>
      </c>
      <c r="N165" s="82" t="s">
        <v>3779</v>
      </c>
      <c r="O165" s="82" t="s">
        <v>3780</v>
      </c>
      <c r="P165" s="82" t="s">
        <v>95</v>
      </c>
      <c r="Q165" s="82" t="s">
        <v>2985</v>
      </c>
      <c r="R165" s="82" t="s">
        <v>2985</v>
      </c>
      <c r="S165" s="82">
        <v>8.5</v>
      </c>
      <c r="T165" s="82" t="s">
        <v>2985</v>
      </c>
      <c r="U165" s="82" t="s">
        <v>2985</v>
      </c>
      <c r="V165" s="82">
        <v>8.5</v>
      </c>
      <c r="W165" s="82" t="s">
        <v>3781</v>
      </c>
      <c r="X165" s="82">
        <v>113</v>
      </c>
      <c r="Y165" s="82">
        <v>37.5</v>
      </c>
      <c r="Z165" s="82" t="s">
        <v>2987</v>
      </c>
      <c r="AA165" s="82" t="s">
        <v>2985</v>
      </c>
      <c r="AB165" s="82" t="s">
        <v>2985</v>
      </c>
      <c r="AC165" s="82" t="s">
        <v>2985</v>
      </c>
      <c r="AD165" s="82" t="s">
        <v>2985</v>
      </c>
      <c r="AE165" s="82" t="s">
        <v>2985</v>
      </c>
      <c r="AF165" s="82" t="s">
        <v>2985</v>
      </c>
      <c r="AG165" s="82" t="s">
        <v>20</v>
      </c>
      <c r="AH165" s="82" t="s">
        <v>2985</v>
      </c>
      <c r="AI165" s="82" t="s">
        <v>2985</v>
      </c>
      <c r="AJ165" s="82" t="s">
        <v>2985</v>
      </c>
      <c r="AK165" s="82" t="s">
        <v>20</v>
      </c>
      <c r="AL165" s="82">
        <v>0</v>
      </c>
      <c r="AM165" s="82" t="s">
        <v>17</v>
      </c>
      <c r="AN165" s="82" t="s">
        <v>2985</v>
      </c>
      <c r="AO165" s="82">
        <v>3</v>
      </c>
      <c r="AP165" s="78" t="s">
        <v>3782</v>
      </c>
    </row>
    <row r="166" spans="1:42" ht="12.75" customHeight="1" x14ac:dyDescent="0.25">
      <c r="A166" s="72">
        <v>241</v>
      </c>
      <c r="B166" s="72">
        <v>261</v>
      </c>
      <c r="C166" s="73" t="s">
        <v>2622</v>
      </c>
      <c r="D166" s="73">
        <f>VLOOKUP(C166,'[1]City Populations'!A163:B1109,2,FALSE)</f>
        <v>1258</v>
      </c>
      <c r="E166" s="72" t="s">
        <v>3783</v>
      </c>
      <c r="F166" s="72" t="s">
        <v>3784</v>
      </c>
      <c r="G166" s="73" t="s">
        <v>17</v>
      </c>
      <c r="H166" s="74">
        <v>16.75</v>
      </c>
      <c r="I166" s="74">
        <v>53.95</v>
      </c>
      <c r="J166" s="74">
        <v>107.9</v>
      </c>
      <c r="K166" s="74" t="s">
        <v>647</v>
      </c>
      <c r="L166" s="74" t="s">
        <v>647</v>
      </c>
      <c r="M166" s="74">
        <v>566.25</v>
      </c>
      <c r="N166" s="74" t="s">
        <v>3785</v>
      </c>
      <c r="O166" s="74" t="s">
        <v>3786</v>
      </c>
      <c r="P166" s="74" t="s">
        <v>2985</v>
      </c>
      <c r="Q166" s="75" t="s">
        <v>2985</v>
      </c>
      <c r="R166" s="75" t="s">
        <v>2985</v>
      </c>
      <c r="S166" s="75">
        <v>5.83</v>
      </c>
      <c r="T166" s="75" t="s">
        <v>2985</v>
      </c>
      <c r="U166" s="75" t="s">
        <v>2985</v>
      </c>
      <c r="V166" s="75">
        <v>5.83</v>
      </c>
      <c r="W166" s="75" t="s">
        <v>3787</v>
      </c>
      <c r="X166" s="75">
        <v>690</v>
      </c>
      <c r="Y166" s="75">
        <v>44.37</v>
      </c>
      <c r="Z166" s="75" t="s">
        <v>2985</v>
      </c>
      <c r="AA166" s="75" t="s">
        <v>2987</v>
      </c>
      <c r="AB166" s="75" t="s">
        <v>2987</v>
      </c>
      <c r="AC166" s="75">
        <v>809000</v>
      </c>
      <c r="AD166" s="75">
        <v>500000</v>
      </c>
      <c r="AE166" s="75" t="s">
        <v>2985</v>
      </c>
      <c r="AF166" s="75" t="s">
        <v>2985</v>
      </c>
      <c r="AG166" s="76" t="s">
        <v>17</v>
      </c>
      <c r="AH166" s="76">
        <v>3</v>
      </c>
      <c r="AI166" s="76" t="s">
        <v>3788</v>
      </c>
      <c r="AJ166" s="77" t="s">
        <v>17</v>
      </c>
      <c r="AK166" s="77" t="s">
        <v>2985</v>
      </c>
      <c r="AL166" s="77">
        <v>18.829999999999998</v>
      </c>
      <c r="AM166" s="77" t="s">
        <v>17</v>
      </c>
      <c r="AN166" s="77" t="s">
        <v>2985</v>
      </c>
      <c r="AO166" s="77">
        <v>3</v>
      </c>
      <c r="AP166" s="78" t="s">
        <v>2985</v>
      </c>
    </row>
    <row r="167" spans="1:42" ht="12.75" customHeight="1" x14ac:dyDescent="0.25">
      <c r="A167" s="72">
        <v>62</v>
      </c>
      <c r="B167" s="72">
        <v>65</v>
      </c>
      <c r="C167" s="73" t="s">
        <v>2308</v>
      </c>
      <c r="D167" s="73">
        <f>VLOOKUP(C167,'[1]City Populations'!A164:B1110,2,FALSE)</f>
        <v>908</v>
      </c>
      <c r="E167" s="72" t="s">
        <v>3789</v>
      </c>
      <c r="F167" s="72" t="s">
        <v>324</v>
      </c>
      <c r="G167" s="73" t="s">
        <v>17</v>
      </c>
      <c r="H167" s="74">
        <v>20</v>
      </c>
      <c r="I167" s="74">
        <v>30</v>
      </c>
      <c r="J167" s="74">
        <v>43</v>
      </c>
      <c r="K167" s="74">
        <v>1000</v>
      </c>
      <c r="L167" s="74" t="s">
        <v>3790</v>
      </c>
      <c r="M167" s="74">
        <v>125</v>
      </c>
      <c r="N167" s="74">
        <v>508</v>
      </c>
      <c r="O167" s="74" t="s">
        <v>3791</v>
      </c>
      <c r="P167" s="74" t="s">
        <v>3792</v>
      </c>
      <c r="Q167" s="75">
        <v>12</v>
      </c>
      <c r="R167" s="75" t="s">
        <v>2985</v>
      </c>
      <c r="S167" s="75" t="s">
        <v>2985</v>
      </c>
      <c r="T167" s="75">
        <v>12</v>
      </c>
      <c r="U167" s="75" t="s">
        <v>2985</v>
      </c>
      <c r="V167" s="75">
        <v>1.5</v>
      </c>
      <c r="W167" s="75" t="s">
        <v>3792</v>
      </c>
      <c r="X167" s="75">
        <v>352</v>
      </c>
      <c r="Y167" s="75">
        <v>12</v>
      </c>
      <c r="Z167" s="75" t="s">
        <v>2987</v>
      </c>
      <c r="AA167" s="75" t="s">
        <v>2985</v>
      </c>
      <c r="AB167" s="75" t="s">
        <v>2985</v>
      </c>
      <c r="AC167" s="75" t="s">
        <v>2985</v>
      </c>
      <c r="AD167" s="75" t="s">
        <v>2985</v>
      </c>
      <c r="AE167" s="75" t="s">
        <v>2985</v>
      </c>
      <c r="AF167" s="75" t="s">
        <v>2985</v>
      </c>
      <c r="AG167" s="76" t="s">
        <v>20</v>
      </c>
      <c r="AH167" s="76" t="s">
        <v>2985</v>
      </c>
      <c r="AI167" s="76" t="s">
        <v>2985</v>
      </c>
      <c r="AJ167" s="77" t="s">
        <v>2985</v>
      </c>
      <c r="AK167" s="77" t="s">
        <v>20</v>
      </c>
      <c r="AL167" s="77" t="s">
        <v>2985</v>
      </c>
      <c r="AM167" s="77" t="s">
        <v>2985</v>
      </c>
      <c r="AN167" s="77" t="s">
        <v>20</v>
      </c>
      <c r="AO167" s="77" t="s">
        <v>2985</v>
      </c>
      <c r="AP167" s="78" t="s">
        <v>3793</v>
      </c>
    </row>
    <row r="168" spans="1:42" ht="12.75" customHeight="1" x14ac:dyDescent="0.25">
      <c r="A168" s="72">
        <v>329</v>
      </c>
      <c r="B168" s="72">
        <v>350</v>
      </c>
      <c r="C168" s="73" t="s">
        <v>3794</v>
      </c>
      <c r="D168" s="73">
        <v>938</v>
      </c>
      <c r="E168" s="72" t="s">
        <v>3795</v>
      </c>
      <c r="F168" s="72" t="s">
        <v>3796</v>
      </c>
      <c r="G168" s="73" t="s">
        <v>17</v>
      </c>
      <c r="H168" s="74">
        <v>7</v>
      </c>
      <c r="I168" s="74">
        <v>39.35</v>
      </c>
      <c r="J168" s="74">
        <v>78.7</v>
      </c>
      <c r="K168" s="74">
        <v>1000</v>
      </c>
      <c r="L168" s="74">
        <v>7.87</v>
      </c>
      <c r="M168" s="74">
        <v>400.5</v>
      </c>
      <c r="N168" s="74" t="s">
        <v>3797</v>
      </c>
      <c r="O168" s="74" t="s">
        <v>3798</v>
      </c>
      <c r="P168" s="74" t="s">
        <v>2985</v>
      </c>
      <c r="Q168" s="75" t="s">
        <v>2985</v>
      </c>
      <c r="R168" s="75" t="s">
        <v>2985</v>
      </c>
      <c r="S168" s="75">
        <v>2.96</v>
      </c>
      <c r="T168" s="75" t="s">
        <v>2985</v>
      </c>
      <c r="U168" s="75" t="s">
        <v>2985</v>
      </c>
      <c r="V168" s="75">
        <v>5.91</v>
      </c>
      <c r="W168" s="75" t="s">
        <v>3799</v>
      </c>
      <c r="X168" s="75">
        <v>325</v>
      </c>
      <c r="Y168" s="75">
        <v>30</v>
      </c>
      <c r="Z168" s="75" t="s">
        <v>2987</v>
      </c>
      <c r="AA168" s="75" t="s">
        <v>2985</v>
      </c>
      <c r="AB168" s="75" t="s">
        <v>2985</v>
      </c>
      <c r="AC168" s="75" t="s">
        <v>2985</v>
      </c>
      <c r="AD168" s="75" t="s">
        <v>2985</v>
      </c>
      <c r="AE168" s="75" t="s">
        <v>2985</v>
      </c>
      <c r="AF168" s="75" t="s">
        <v>2985</v>
      </c>
      <c r="AG168" s="76" t="s">
        <v>20</v>
      </c>
      <c r="AH168" s="76" t="s">
        <v>2985</v>
      </c>
      <c r="AI168" s="76" t="s">
        <v>2985</v>
      </c>
      <c r="AJ168" s="77" t="s">
        <v>2985</v>
      </c>
      <c r="AK168" s="77" t="s">
        <v>20</v>
      </c>
      <c r="AL168" s="77" t="s">
        <v>2985</v>
      </c>
      <c r="AM168" s="77" t="s">
        <v>2985</v>
      </c>
      <c r="AN168" s="77" t="s">
        <v>2985</v>
      </c>
      <c r="AO168" s="77" t="s">
        <v>2985</v>
      </c>
      <c r="AP168" s="78" t="s">
        <v>3800</v>
      </c>
    </row>
    <row r="169" spans="1:42" ht="12.75" customHeight="1" x14ac:dyDescent="0.25">
      <c r="A169" s="72">
        <v>175</v>
      </c>
      <c r="B169" s="72">
        <v>188</v>
      </c>
      <c r="C169" s="73" t="s">
        <v>2624</v>
      </c>
      <c r="D169" s="73">
        <f>VLOOKUP(C169,'[1]City Populations'!A166:B1112,2,FALSE)</f>
        <v>9826</v>
      </c>
      <c r="E169" s="72" t="s">
        <v>1865</v>
      </c>
      <c r="F169" s="72" t="s">
        <v>1866</v>
      </c>
      <c r="G169" s="73" t="s">
        <v>17</v>
      </c>
      <c r="H169" s="74">
        <v>13</v>
      </c>
      <c r="I169" s="74">
        <v>20.5</v>
      </c>
      <c r="J169" s="74">
        <v>33</v>
      </c>
      <c r="K169" s="74" t="s">
        <v>3801</v>
      </c>
      <c r="L169" s="74" t="s">
        <v>3802</v>
      </c>
      <c r="M169" s="74">
        <v>118.6</v>
      </c>
      <c r="N169" s="74">
        <v>349.3</v>
      </c>
      <c r="O169" s="74" t="s">
        <v>2985</v>
      </c>
      <c r="P169" s="74" t="s">
        <v>2985</v>
      </c>
      <c r="Q169" s="75">
        <v>7.72</v>
      </c>
      <c r="R169" s="75" t="s">
        <v>2985</v>
      </c>
      <c r="S169" s="75">
        <v>2.1295000000000002</v>
      </c>
      <c r="T169" s="75">
        <v>7.72</v>
      </c>
      <c r="U169" s="75" t="s">
        <v>2985</v>
      </c>
      <c r="V169" s="75">
        <v>2.1295000000000002</v>
      </c>
      <c r="W169" s="75" t="s">
        <v>62</v>
      </c>
      <c r="X169" s="75">
        <v>4100</v>
      </c>
      <c r="Y169" s="75">
        <v>17</v>
      </c>
      <c r="Z169" s="75" t="s">
        <v>2987</v>
      </c>
      <c r="AA169" s="75" t="s">
        <v>2985</v>
      </c>
      <c r="AB169" s="75" t="s">
        <v>2985</v>
      </c>
      <c r="AC169" s="75" t="s">
        <v>2985</v>
      </c>
      <c r="AD169" s="75" t="s">
        <v>2985</v>
      </c>
      <c r="AE169" s="75" t="s">
        <v>2985</v>
      </c>
      <c r="AF169" s="75" t="s">
        <v>2985</v>
      </c>
      <c r="AG169" s="76" t="s">
        <v>17</v>
      </c>
      <c r="AH169" s="76">
        <v>47</v>
      </c>
      <c r="AI169" s="76" t="s">
        <v>3803</v>
      </c>
      <c r="AJ169" s="77" t="s">
        <v>17</v>
      </c>
      <c r="AK169" s="77" t="s">
        <v>2985</v>
      </c>
      <c r="AL169" s="77">
        <v>11</v>
      </c>
      <c r="AM169" s="77" t="s">
        <v>2985</v>
      </c>
      <c r="AN169" s="77" t="s">
        <v>20</v>
      </c>
      <c r="AO169" s="77" t="s">
        <v>2985</v>
      </c>
      <c r="AP169" s="78" t="s">
        <v>2985</v>
      </c>
    </row>
    <row r="170" spans="1:42" ht="12.75" customHeight="1" x14ac:dyDescent="0.25">
      <c r="A170" s="72">
        <v>285</v>
      </c>
      <c r="B170" s="72">
        <v>38</v>
      </c>
      <c r="C170" s="73" t="s">
        <v>3804</v>
      </c>
      <c r="D170" s="73">
        <v>3765</v>
      </c>
      <c r="E170" s="72" t="s">
        <v>3805</v>
      </c>
      <c r="F170" s="72" t="s">
        <v>79</v>
      </c>
      <c r="G170" s="73" t="s">
        <v>17</v>
      </c>
      <c r="H170" s="74" t="s">
        <v>2985</v>
      </c>
      <c r="I170" s="74" t="s">
        <v>2985</v>
      </c>
      <c r="J170" s="74" t="s">
        <v>2985</v>
      </c>
      <c r="K170" s="74" t="s">
        <v>2985</v>
      </c>
      <c r="L170" s="74" t="s">
        <v>2985</v>
      </c>
      <c r="M170" s="74" t="s">
        <v>2985</v>
      </c>
      <c r="N170" s="74" t="s">
        <v>2985</v>
      </c>
      <c r="O170" s="74" t="s">
        <v>2985</v>
      </c>
      <c r="P170" s="74" t="s">
        <v>3806</v>
      </c>
      <c r="Q170" s="75">
        <v>75</v>
      </c>
      <c r="R170" s="75" t="s">
        <v>2985</v>
      </c>
      <c r="S170" s="75">
        <v>18.600000000000001</v>
      </c>
      <c r="T170" s="75" t="s">
        <v>2985</v>
      </c>
      <c r="U170" s="75" t="s">
        <v>2985</v>
      </c>
      <c r="V170" s="75">
        <v>17.98</v>
      </c>
      <c r="W170" s="75" t="s">
        <v>3807</v>
      </c>
      <c r="X170" s="75">
        <v>3546</v>
      </c>
      <c r="Y170" s="75">
        <v>29.4</v>
      </c>
      <c r="Z170" s="75" t="s">
        <v>2987</v>
      </c>
      <c r="AA170" s="75" t="s">
        <v>2985</v>
      </c>
      <c r="AB170" s="75" t="s">
        <v>2985</v>
      </c>
      <c r="AC170" s="75" t="s">
        <v>2985</v>
      </c>
      <c r="AD170" s="75" t="s">
        <v>2985</v>
      </c>
      <c r="AE170" s="75" t="s">
        <v>2985</v>
      </c>
      <c r="AF170" s="75" t="s">
        <v>2985</v>
      </c>
      <c r="AG170" s="76" t="s">
        <v>47</v>
      </c>
      <c r="AH170" s="76" t="s">
        <v>2985</v>
      </c>
      <c r="AI170" s="76" t="s">
        <v>2985</v>
      </c>
      <c r="AJ170" s="77" t="s">
        <v>2985</v>
      </c>
      <c r="AK170" s="77" t="s">
        <v>20</v>
      </c>
      <c r="AL170" s="77" t="s">
        <v>2985</v>
      </c>
      <c r="AM170" s="77" t="s">
        <v>17</v>
      </c>
      <c r="AN170" s="77" t="s">
        <v>2985</v>
      </c>
      <c r="AO170" s="77">
        <v>15</v>
      </c>
      <c r="AP170" s="78" t="s">
        <v>3808</v>
      </c>
    </row>
    <row r="171" spans="1:42" ht="12.75" customHeight="1" x14ac:dyDescent="0.25">
      <c r="A171" s="72">
        <v>224</v>
      </c>
      <c r="B171" s="72">
        <v>241</v>
      </c>
      <c r="C171" s="73" t="s">
        <v>2628</v>
      </c>
      <c r="D171" s="73">
        <f>VLOOKUP(C171,'[1]City Populations'!A168:B1114,2,FALSE)</f>
        <v>416</v>
      </c>
      <c r="E171" s="72" t="s">
        <v>3809</v>
      </c>
      <c r="F171" s="72" t="s">
        <v>3810</v>
      </c>
      <c r="G171" s="73" t="s">
        <v>17</v>
      </c>
      <c r="H171" s="74">
        <v>17.25</v>
      </c>
      <c r="I171" s="74" t="s">
        <v>2985</v>
      </c>
      <c r="J171" s="74" t="s">
        <v>2985</v>
      </c>
      <c r="K171" s="74">
        <v>3000</v>
      </c>
      <c r="L171" s="74" t="s">
        <v>3811</v>
      </c>
      <c r="M171" s="74">
        <v>287.5</v>
      </c>
      <c r="N171" s="74" t="s">
        <v>3812</v>
      </c>
      <c r="O171" s="74" t="s">
        <v>3813</v>
      </c>
      <c r="P171" s="74" t="s">
        <v>2985</v>
      </c>
      <c r="Q171" s="75">
        <v>10</v>
      </c>
      <c r="R171" s="75">
        <v>50</v>
      </c>
      <c r="S171" s="75" t="s">
        <v>2985</v>
      </c>
      <c r="T171" s="75">
        <v>10</v>
      </c>
      <c r="U171" s="75">
        <v>50</v>
      </c>
      <c r="V171" s="75" t="s">
        <v>2985</v>
      </c>
      <c r="W171" s="75" t="s">
        <v>2985</v>
      </c>
      <c r="X171" s="75">
        <v>185</v>
      </c>
      <c r="Y171" s="75">
        <v>20.98</v>
      </c>
      <c r="Z171" s="75" t="s">
        <v>2987</v>
      </c>
      <c r="AA171" s="75" t="s">
        <v>2985</v>
      </c>
      <c r="AB171" s="75" t="s">
        <v>2985</v>
      </c>
      <c r="AC171" s="75" t="s">
        <v>2985</v>
      </c>
      <c r="AD171" s="75" t="s">
        <v>2985</v>
      </c>
      <c r="AE171" s="75" t="s">
        <v>2985</v>
      </c>
      <c r="AF171" s="75" t="s">
        <v>2985</v>
      </c>
      <c r="AG171" s="76" t="s">
        <v>47</v>
      </c>
      <c r="AH171" s="76" t="s">
        <v>2985</v>
      </c>
      <c r="AI171" s="76" t="s">
        <v>2985</v>
      </c>
      <c r="AJ171" s="77" t="s">
        <v>2985</v>
      </c>
      <c r="AK171" s="77" t="s">
        <v>20</v>
      </c>
      <c r="AL171" s="77" t="s">
        <v>2985</v>
      </c>
      <c r="AM171" s="77" t="s">
        <v>17</v>
      </c>
      <c r="AN171" s="77" t="s">
        <v>2985</v>
      </c>
      <c r="AO171" s="77">
        <v>2.5</v>
      </c>
      <c r="AP171" s="78" t="s">
        <v>3814</v>
      </c>
    </row>
    <row r="172" spans="1:42" ht="12.75" customHeight="1" x14ac:dyDescent="0.25">
      <c r="A172" s="72">
        <v>24</v>
      </c>
      <c r="B172" s="72">
        <v>25</v>
      </c>
      <c r="C172" s="73" t="s">
        <v>2186</v>
      </c>
      <c r="D172" s="73">
        <f>VLOOKUP(C172,'[1]City Populations'!A169:B1115,2,FALSE)</f>
        <v>384</v>
      </c>
      <c r="E172" s="72" t="s">
        <v>1139</v>
      </c>
      <c r="F172" s="72" t="s">
        <v>1140</v>
      </c>
      <c r="G172" s="73" t="s">
        <v>17</v>
      </c>
      <c r="H172" s="74" t="s">
        <v>2985</v>
      </c>
      <c r="I172" s="74" t="s">
        <v>2985</v>
      </c>
      <c r="J172" s="74" t="s">
        <v>2985</v>
      </c>
      <c r="K172" s="74" t="s">
        <v>2985</v>
      </c>
      <c r="L172" s="74" t="s">
        <v>2985</v>
      </c>
      <c r="M172" s="74" t="s">
        <v>2985</v>
      </c>
      <c r="N172" s="74" t="s">
        <v>2985</v>
      </c>
      <c r="O172" s="74" t="s">
        <v>2985</v>
      </c>
      <c r="P172" s="74" t="s">
        <v>2985</v>
      </c>
      <c r="Q172" s="75" t="s">
        <v>2985</v>
      </c>
      <c r="R172" s="75" t="s">
        <v>2985</v>
      </c>
      <c r="S172" s="75" t="s">
        <v>2985</v>
      </c>
      <c r="T172" s="75" t="s">
        <v>2985</v>
      </c>
      <c r="U172" s="75" t="s">
        <v>2985</v>
      </c>
      <c r="V172" s="75" t="s">
        <v>2985</v>
      </c>
      <c r="W172" s="75" t="s">
        <v>2985</v>
      </c>
      <c r="X172" s="75">
        <v>154</v>
      </c>
      <c r="Y172" s="75">
        <v>40</v>
      </c>
      <c r="Z172" s="75" t="s">
        <v>2987</v>
      </c>
      <c r="AA172" s="75" t="s">
        <v>2987</v>
      </c>
      <c r="AB172" s="75" t="s">
        <v>2985</v>
      </c>
      <c r="AC172" s="75">
        <v>600000</v>
      </c>
      <c r="AD172" s="75" t="s">
        <v>2985</v>
      </c>
      <c r="AE172" s="75" t="s">
        <v>2985</v>
      </c>
      <c r="AF172" s="75" t="s">
        <v>2985</v>
      </c>
      <c r="AG172" s="76" t="s">
        <v>20</v>
      </c>
      <c r="AH172" s="76" t="s">
        <v>2985</v>
      </c>
      <c r="AI172" s="76" t="s">
        <v>2985</v>
      </c>
      <c r="AJ172" s="77" t="s">
        <v>2985</v>
      </c>
      <c r="AK172" s="77" t="s">
        <v>20</v>
      </c>
      <c r="AL172" s="77" t="s">
        <v>2985</v>
      </c>
      <c r="AM172" s="77" t="s">
        <v>2985</v>
      </c>
      <c r="AN172" s="77" t="s">
        <v>20</v>
      </c>
      <c r="AO172" s="77" t="s">
        <v>2985</v>
      </c>
      <c r="AP172" s="78" t="s">
        <v>2985</v>
      </c>
    </row>
    <row r="173" spans="1:42" s="83" customFormat="1" ht="12.75" customHeight="1" x14ac:dyDescent="0.25">
      <c r="A173" s="82">
        <v>246</v>
      </c>
      <c r="B173" s="82">
        <v>266</v>
      </c>
      <c r="C173" s="82" t="s">
        <v>2263</v>
      </c>
      <c r="D173" s="82">
        <f>VLOOKUP(C173,'[1]City Populations'!A170:B1116,2,FALSE)</f>
        <v>433</v>
      </c>
      <c r="E173" s="82" t="s">
        <v>3815</v>
      </c>
      <c r="F173" s="82" t="s">
        <v>3816</v>
      </c>
      <c r="G173" s="82" t="s">
        <v>17</v>
      </c>
      <c r="H173" s="82">
        <v>34.33</v>
      </c>
      <c r="I173" s="82">
        <v>0</v>
      </c>
      <c r="J173" s="82">
        <v>0</v>
      </c>
      <c r="K173" s="82">
        <v>0</v>
      </c>
      <c r="L173" s="82" t="s">
        <v>3817</v>
      </c>
      <c r="M173" s="82" t="s">
        <v>2985</v>
      </c>
      <c r="N173" s="82" t="s">
        <v>2985</v>
      </c>
      <c r="O173" s="82" t="s">
        <v>3818</v>
      </c>
      <c r="P173" s="82" t="s">
        <v>2985</v>
      </c>
      <c r="Q173" s="82">
        <v>33.450000000000003</v>
      </c>
      <c r="R173" s="82" t="s">
        <v>2985</v>
      </c>
      <c r="S173" s="82" t="s">
        <v>2985</v>
      </c>
      <c r="T173" s="82">
        <v>33.450000000000003</v>
      </c>
      <c r="U173" s="82" t="s">
        <v>2985</v>
      </c>
      <c r="V173" s="82" t="s">
        <v>2985</v>
      </c>
      <c r="W173" s="82" t="s">
        <v>2985</v>
      </c>
      <c r="X173" s="82">
        <v>180</v>
      </c>
      <c r="Y173" s="82" t="s">
        <v>2985</v>
      </c>
      <c r="Z173" s="82" t="s">
        <v>2987</v>
      </c>
      <c r="AA173" s="82" t="s">
        <v>2987</v>
      </c>
      <c r="AB173" s="82" t="s">
        <v>2985</v>
      </c>
      <c r="AC173" s="82">
        <v>285000</v>
      </c>
      <c r="AD173" s="82" t="s">
        <v>2985</v>
      </c>
      <c r="AE173" s="82" t="s">
        <v>2985</v>
      </c>
      <c r="AF173" s="82" t="s">
        <v>2985</v>
      </c>
      <c r="AG173" s="82" t="s">
        <v>20</v>
      </c>
      <c r="AH173" s="82" t="s">
        <v>2985</v>
      </c>
      <c r="AI173" s="82" t="s">
        <v>2985</v>
      </c>
      <c r="AJ173" s="82" t="s">
        <v>2985</v>
      </c>
      <c r="AK173" s="82" t="s">
        <v>20</v>
      </c>
      <c r="AL173" s="82" t="s">
        <v>2985</v>
      </c>
      <c r="AM173" s="82" t="s">
        <v>2985</v>
      </c>
      <c r="AN173" s="82" t="s">
        <v>2985</v>
      </c>
      <c r="AO173" s="82" t="s">
        <v>2985</v>
      </c>
      <c r="AP173" s="78" t="s">
        <v>3819</v>
      </c>
    </row>
    <row r="174" spans="1:42" ht="12.75" customHeight="1" x14ac:dyDescent="0.25">
      <c r="A174" s="72">
        <v>119</v>
      </c>
      <c r="B174" s="72">
        <v>127</v>
      </c>
      <c r="C174" s="73" t="s">
        <v>622</v>
      </c>
      <c r="D174" s="73">
        <f>VLOOKUP(C174,'[1]City Populations'!A171:B1117,2,FALSE)</f>
        <v>505</v>
      </c>
      <c r="E174" s="72" t="s">
        <v>623</v>
      </c>
      <c r="F174" s="72" t="s">
        <v>624</v>
      </c>
      <c r="G174" s="73" t="s">
        <v>17</v>
      </c>
      <c r="H174" s="74">
        <v>16.09</v>
      </c>
      <c r="I174" s="74">
        <v>11.4</v>
      </c>
      <c r="J174" s="74">
        <v>25.65</v>
      </c>
      <c r="K174" s="74" t="s">
        <v>3008</v>
      </c>
      <c r="L174" s="74" t="s">
        <v>3820</v>
      </c>
      <c r="M174" s="74">
        <v>139.65</v>
      </c>
      <c r="N174" s="74">
        <v>567.15</v>
      </c>
      <c r="O174" s="74" t="s">
        <v>3820</v>
      </c>
      <c r="P174" s="74" t="s">
        <v>3821</v>
      </c>
      <c r="Q174" s="75">
        <v>14.48</v>
      </c>
      <c r="R174" s="75">
        <v>100</v>
      </c>
      <c r="S174" s="75">
        <v>5.63</v>
      </c>
      <c r="T174" s="75">
        <v>14.48</v>
      </c>
      <c r="U174" s="75">
        <v>100</v>
      </c>
      <c r="V174" s="75">
        <v>5.63</v>
      </c>
      <c r="W174" s="75" t="s">
        <v>317</v>
      </c>
      <c r="X174" s="75">
        <v>258</v>
      </c>
      <c r="Y174" s="75">
        <v>47.03</v>
      </c>
      <c r="Z174" s="75" t="s">
        <v>2987</v>
      </c>
      <c r="AA174" s="75" t="s">
        <v>2985</v>
      </c>
      <c r="AB174" s="75" t="s">
        <v>2985</v>
      </c>
      <c r="AC174" s="75" t="s">
        <v>2985</v>
      </c>
      <c r="AD174" s="75" t="s">
        <v>2985</v>
      </c>
      <c r="AE174" s="75" t="s">
        <v>2985</v>
      </c>
      <c r="AF174" s="75" t="s">
        <v>2985</v>
      </c>
      <c r="AG174" s="76" t="s">
        <v>20</v>
      </c>
      <c r="AH174" s="76" t="s">
        <v>2985</v>
      </c>
      <c r="AI174" s="76" t="s">
        <v>2985</v>
      </c>
      <c r="AJ174" s="77" t="s">
        <v>2985</v>
      </c>
      <c r="AK174" s="77" t="s">
        <v>20</v>
      </c>
      <c r="AL174" s="77" t="s">
        <v>2985</v>
      </c>
      <c r="AM174" s="77" t="s">
        <v>2985</v>
      </c>
      <c r="AN174" s="77" t="s">
        <v>2985</v>
      </c>
      <c r="AO174" s="77" t="s">
        <v>2985</v>
      </c>
      <c r="AP174" s="78" t="s">
        <v>3822</v>
      </c>
    </row>
    <row r="175" spans="1:42" ht="12.75" customHeight="1" x14ac:dyDescent="0.25">
      <c r="A175" s="72">
        <v>105</v>
      </c>
      <c r="B175" s="72">
        <v>114</v>
      </c>
      <c r="C175" s="73" t="s">
        <v>2636</v>
      </c>
      <c r="D175" s="73">
        <f>VLOOKUP(C175,'[1]City Populations'!A172:B1118,2,FALSE)</f>
        <v>217</v>
      </c>
      <c r="E175" s="72" t="s">
        <v>3823</v>
      </c>
      <c r="F175" s="72" t="s">
        <v>3824</v>
      </c>
      <c r="G175" s="73" t="s">
        <v>17</v>
      </c>
      <c r="H175" s="74">
        <v>23.55</v>
      </c>
      <c r="I175" s="74">
        <v>46.41</v>
      </c>
      <c r="J175" s="74">
        <v>81.86</v>
      </c>
      <c r="K175" s="74" t="s">
        <v>772</v>
      </c>
      <c r="L175" s="74" t="s">
        <v>3825</v>
      </c>
      <c r="M175" s="74">
        <v>345.41</v>
      </c>
      <c r="N175" s="74" t="s">
        <v>3826</v>
      </c>
      <c r="O175" s="74" t="s">
        <v>3827</v>
      </c>
      <c r="P175" s="74" t="s">
        <v>3792</v>
      </c>
      <c r="Q175" s="75" t="s">
        <v>2985</v>
      </c>
      <c r="R175" s="75" t="s">
        <v>2985</v>
      </c>
      <c r="S175" s="75" t="s">
        <v>2985</v>
      </c>
      <c r="T175" s="75" t="s">
        <v>2985</v>
      </c>
      <c r="U175" s="75" t="s">
        <v>2985</v>
      </c>
      <c r="V175" s="75" t="s">
        <v>2985</v>
      </c>
      <c r="W175" s="75" t="s">
        <v>3828</v>
      </c>
      <c r="X175" s="75">
        <v>154</v>
      </c>
      <c r="Y175" s="75">
        <v>28.5</v>
      </c>
      <c r="Z175" s="75" t="s">
        <v>2987</v>
      </c>
      <c r="AA175" s="75" t="s">
        <v>2985</v>
      </c>
      <c r="AB175" s="75" t="s">
        <v>2985</v>
      </c>
      <c r="AC175" s="75" t="s">
        <v>2985</v>
      </c>
      <c r="AD175" s="75" t="s">
        <v>2985</v>
      </c>
      <c r="AE175" s="75" t="s">
        <v>2985</v>
      </c>
      <c r="AF175" s="75" t="s">
        <v>2985</v>
      </c>
      <c r="AG175" s="76" t="s">
        <v>20</v>
      </c>
      <c r="AH175" s="76" t="s">
        <v>2985</v>
      </c>
      <c r="AI175" s="76" t="s">
        <v>2985</v>
      </c>
      <c r="AJ175" s="77" t="s">
        <v>17</v>
      </c>
      <c r="AK175" s="77" t="s">
        <v>2985</v>
      </c>
      <c r="AL175" s="77">
        <v>16</v>
      </c>
      <c r="AM175" s="77" t="s">
        <v>2985</v>
      </c>
      <c r="AN175" s="77" t="s">
        <v>20</v>
      </c>
      <c r="AO175" s="77" t="s">
        <v>2985</v>
      </c>
      <c r="AP175" s="78" t="s">
        <v>3829</v>
      </c>
    </row>
    <row r="176" spans="1:42" ht="12.75" customHeight="1" x14ac:dyDescent="0.25">
      <c r="A176" s="72">
        <v>365</v>
      </c>
      <c r="B176" s="72">
        <v>384</v>
      </c>
      <c r="C176" s="73" t="s">
        <v>2637</v>
      </c>
      <c r="D176" s="73">
        <f>VLOOKUP(C176,'[1]City Populations'!A173:B1119,2,FALSE)</f>
        <v>154</v>
      </c>
      <c r="E176" s="72" t="s">
        <v>3830</v>
      </c>
      <c r="F176" s="72" t="s">
        <v>3831</v>
      </c>
      <c r="G176" s="73" t="s">
        <v>17</v>
      </c>
      <c r="H176" s="74">
        <v>6.7</v>
      </c>
      <c r="I176" s="74">
        <v>9.6999999999999993</v>
      </c>
      <c r="J176" s="74">
        <v>18.7</v>
      </c>
      <c r="K176" s="74">
        <v>2000</v>
      </c>
      <c r="L176" s="74" t="s">
        <v>3832</v>
      </c>
      <c r="M176" s="74" t="s">
        <v>3833</v>
      </c>
      <c r="N176" s="74" t="s">
        <v>3834</v>
      </c>
      <c r="O176" s="74" t="s">
        <v>3835</v>
      </c>
      <c r="P176" s="74" t="s">
        <v>3836</v>
      </c>
      <c r="Q176" s="75">
        <v>10</v>
      </c>
      <c r="R176" s="75" t="s">
        <v>2985</v>
      </c>
      <c r="S176" s="75">
        <v>10</v>
      </c>
      <c r="T176" s="75">
        <v>10</v>
      </c>
      <c r="U176" s="75" t="s">
        <v>2985</v>
      </c>
      <c r="V176" s="75" t="s">
        <v>2985</v>
      </c>
      <c r="W176" s="75" t="s">
        <v>2985</v>
      </c>
      <c r="X176" s="75">
        <v>100</v>
      </c>
      <c r="Y176" s="75">
        <v>10</v>
      </c>
      <c r="Z176" s="75" t="s">
        <v>2987</v>
      </c>
      <c r="AA176" s="75" t="s">
        <v>2985</v>
      </c>
      <c r="AB176" s="75" t="s">
        <v>2985</v>
      </c>
      <c r="AC176" s="75" t="s">
        <v>2985</v>
      </c>
      <c r="AD176" s="75" t="s">
        <v>2985</v>
      </c>
      <c r="AE176" s="75" t="s">
        <v>2985</v>
      </c>
      <c r="AF176" s="75" t="s">
        <v>2985</v>
      </c>
      <c r="AG176" s="76" t="s">
        <v>20</v>
      </c>
      <c r="AH176" s="76" t="s">
        <v>2985</v>
      </c>
      <c r="AI176" s="76" t="s">
        <v>2985</v>
      </c>
      <c r="AJ176" s="77" t="s">
        <v>17</v>
      </c>
      <c r="AK176" s="77" t="s">
        <v>2985</v>
      </c>
      <c r="AL176" s="77">
        <v>19</v>
      </c>
      <c r="AM176" s="77" t="s">
        <v>2985</v>
      </c>
      <c r="AN176" s="77" t="s">
        <v>20</v>
      </c>
      <c r="AO176" s="77">
        <v>19</v>
      </c>
      <c r="AP176" s="78" t="s">
        <v>2985</v>
      </c>
    </row>
    <row r="177" spans="1:42" s="80" customFormat="1" ht="12.75" customHeight="1" x14ac:dyDescent="0.25">
      <c r="A177" s="72">
        <v>310</v>
      </c>
      <c r="B177" s="72">
        <v>329</v>
      </c>
      <c r="C177" s="73" t="s">
        <v>2309</v>
      </c>
      <c r="D177" s="73">
        <f>VLOOKUP(C177,'[1]City Populations'!A174:B1120,2,FALSE)</f>
        <v>268</v>
      </c>
      <c r="E177" s="72" t="s">
        <v>3837</v>
      </c>
      <c r="F177" s="72" t="s">
        <v>3838</v>
      </c>
      <c r="G177" s="73" t="s">
        <v>17</v>
      </c>
      <c r="H177" s="74">
        <v>33.6</v>
      </c>
      <c r="I177" s="74">
        <v>71.37</v>
      </c>
      <c r="J177" s="74">
        <v>134.32</v>
      </c>
      <c r="K177" s="74">
        <v>2000</v>
      </c>
      <c r="L177" s="74" t="s">
        <v>3839</v>
      </c>
      <c r="M177" s="74">
        <v>637.91999999999996</v>
      </c>
      <c r="N177" s="74" t="s">
        <v>3840</v>
      </c>
      <c r="O177" s="74" t="s">
        <v>3841</v>
      </c>
      <c r="P177" s="74" t="s">
        <v>3842</v>
      </c>
      <c r="Q177" s="75" t="s">
        <v>2985</v>
      </c>
      <c r="R177" s="75" t="s">
        <v>2985</v>
      </c>
      <c r="S177" s="75">
        <v>6.67</v>
      </c>
      <c r="T177" s="75" t="s">
        <v>2985</v>
      </c>
      <c r="U177" s="75" t="s">
        <v>2985</v>
      </c>
      <c r="V177" s="75">
        <v>6.67</v>
      </c>
      <c r="W177" s="75" t="s">
        <v>3843</v>
      </c>
      <c r="X177" s="75">
        <v>119</v>
      </c>
      <c r="Y177" s="75">
        <v>35</v>
      </c>
      <c r="Z177" s="75" t="s">
        <v>2987</v>
      </c>
      <c r="AA177" s="75" t="s">
        <v>2987</v>
      </c>
      <c r="AB177" s="75" t="s">
        <v>2985</v>
      </c>
      <c r="AC177" s="75">
        <v>153922</v>
      </c>
      <c r="AD177" s="75" t="s">
        <v>2985</v>
      </c>
      <c r="AE177" s="75" t="s">
        <v>2985</v>
      </c>
      <c r="AF177" s="75" t="s">
        <v>2985</v>
      </c>
      <c r="AG177" s="76" t="s">
        <v>20</v>
      </c>
      <c r="AH177" s="76" t="s">
        <v>2985</v>
      </c>
      <c r="AI177" s="76" t="s">
        <v>2985</v>
      </c>
      <c r="AJ177" s="77" t="s">
        <v>17</v>
      </c>
      <c r="AK177" s="77" t="s">
        <v>2985</v>
      </c>
      <c r="AL177" s="77">
        <v>20</v>
      </c>
      <c r="AM177" s="77" t="s">
        <v>17</v>
      </c>
      <c r="AN177" s="77" t="s">
        <v>2985</v>
      </c>
      <c r="AO177" s="77">
        <v>2.2000000000000002</v>
      </c>
      <c r="AP177" s="78" t="s">
        <v>2985</v>
      </c>
    </row>
    <row r="178" spans="1:42" ht="12.75" customHeight="1" x14ac:dyDescent="0.25">
      <c r="A178" s="72">
        <v>355</v>
      </c>
      <c r="B178" s="72">
        <v>375</v>
      </c>
      <c r="C178" s="73" t="s">
        <v>2642</v>
      </c>
      <c r="D178" s="73">
        <f>VLOOKUP(C178,'[1]City Populations'!A175:B1121,2,FALSE)</f>
        <v>1534</v>
      </c>
      <c r="E178" s="72" t="s">
        <v>3844</v>
      </c>
      <c r="F178" s="72" t="s">
        <v>3845</v>
      </c>
      <c r="G178" s="73" t="s">
        <v>17</v>
      </c>
      <c r="H178" s="74">
        <v>23.48</v>
      </c>
      <c r="I178" s="74">
        <v>38.92</v>
      </c>
      <c r="J178" s="74">
        <v>64.650000000000006</v>
      </c>
      <c r="K178" s="74">
        <v>1000</v>
      </c>
      <c r="L178" s="74">
        <v>4.8099999999999996</v>
      </c>
      <c r="M178" s="74">
        <v>270.52</v>
      </c>
      <c r="N178" s="74" t="s">
        <v>3846</v>
      </c>
      <c r="O178" s="74" t="s">
        <v>3585</v>
      </c>
      <c r="P178" s="74" t="s">
        <v>3847</v>
      </c>
      <c r="Q178" s="75" t="s">
        <v>2985</v>
      </c>
      <c r="R178" s="75">
        <v>100</v>
      </c>
      <c r="S178" s="75">
        <v>3.07</v>
      </c>
      <c r="T178" s="75" t="s">
        <v>2985</v>
      </c>
      <c r="U178" s="75">
        <v>100</v>
      </c>
      <c r="V178" s="75">
        <v>3.07</v>
      </c>
      <c r="W178" s="75">
        <v>1000</v>
      </c>
      <c r="X178" s="75">
        <v>561</v>
      </c>
      <c r="Y178" s="75" t="s">
        <v>2985</v>
      </c>
      <c r="Z178" s="75" t="s">
        <v>2987</v>
      </c>
      <c r="AA178" s="75" t="s">
        <v>2987</v>
      </c>
      <c r="AB178" s="75" t="s">
        <v>2985</v>
      </c>
      <c r="AC178" s="75">
        <v>402000</v>
      </c>
      <c r="AD178" s="75" t="s">
        <v>2985</v>
      </c>
      <c r="AE178" s="75" t="s">
        <v>2985</v>
      </c>
      <c r="AF178" s="75" t="s">
        <v>2985</v>
      </c>
      <c r="AG178" s="76" t="s">
        <v>20</v>
      </c>
      <c r="AH178" s="76" t="s">
        <v>2985</v>
      </c>
      <c r="AI178" s="76" t="s">
        <v>2985</v>
      </c>
      <c r="AJ178" s="77" t="s">
        <v>2985</v>
      </c>
      <c r="AK178" s="77" t="s">
        <v>20</v>
      </c>
      <c r="AL178" s="77" t="s">
        <v>2985</v>
      </c>
      <c r="AM178" s="77" t="s">
        <v>2985</v>
      </c>
      <c r="AN178" s="77" t="s">
        <v>20</v>
      </c>
      <c r="AO178" s="77" t="s">
        <v>2985</v>
      </c>
      <c r="AP178" s="78" t="s">
        <v>2985</v>
      </c>
    </row>
    <row r="179" spans="1:42" s="80" customFormat="1" ht="12.75" customHeight="1" x14ac:dyDescent="0.25">
      <c r="A179" s="72">
        <v>345</v>
      </c>
      <c r="B179" s="72">
        <v>366</v>
      </c>
      <c r="C179" s="73" t="s">
        <v>1284</v>
      </c>
      <c r="D179" s="73">
        <f>VLOOKUP(C179,'[1]City Populations'!A176:B1122,2,FALSE)</f>
        <v>368</v>
      </c>
      <c r="E179" s="72" t="s">
        <v>1285</v>
      </c>
      <c r="F179" s="72" t="s">
        <v>1286</v>
      </c>
      <c r="G179" s="73" t="s">
        <v>17</v>
      </c>
      <c r="H179" s="74">
        <v>30</v>
      </c>
      <c r="I179" s="74">
        <v>66</v>
      </c>
      <c r="J179" s="74">
        <v>111</v>
      </c>
      <c r="K179" s="74">
        <v>1000</v>
      </c>
      <c r="L179" s="74">
        <v>1000</v>
      </c>
      <c r="M179" s="74">
        <v>471</v>
      </c>
      <c r="N179" s="74" t="s">
        <v>3848</v>
      </c>
      <c r="O179" s="74" t="s">
        <v>3849</v>
      </c>
      <c r="P179" s="74" t="s">
        <v>647</v>
      </c>
      <c r="Q179" s="75">
        <v>52</v>
      </c>
      <c r="R179" s="75" t="s">
        <v>2985</v>
      </c>
      <c r="S179" s="75">
        <v>10.25</v>
      </c>
      <c r="T179" s="75">
        <v>52</v>
      </c>
      <c r="U179" s="75" t="s">
        <v>2985</v>
      </c>
      <c r="V179" s="75">
        <v>10.25</v>
      </c>
      <c r="W179" s="75">
        <v>1000</v>
      </c>
      <c r="X179" s="75">
        <v>188</v>
      </c>
      <c r="Y179" s="75">
        <v>98.1</v>
      </c>
      <c r="Z179" s="75" t="s">
        <v>2987</v>
      </c>
      <c r="AA179" s="75" t="s">
        <v>2987</v>
      </c>
      <c r="AB179" s="75" t="s">
        <v>2985</v>
      </c>
      <c r="AC179" s="75">
        <v>2000000</v>
      </c>
      <c r="AD179" s="75" t="s">
        <v>2985</v>
      </c>
      <c r="AE179" s="75" t="s">
        <v>2985</v>
      </c>
      <c r="AF179" s="75" t="s">
        <v>2985</v>
      </c>
      <c r="AG179" s="76" t="s">
        <v>20</v>
      </c>
      <c r="AH179" s="76" t="s">
        <v>2985</v>
      </c>
      <c r="AI179" s="76" t="s">
        <v>2985</v>
      </c>
      <c r="AJ179" s="77" t="s">
        <v>2985</v>
      </c>
      <c r="AK179" s="77" t="s">
        <v>20</v>
      </c>
      <c r="AL179" s="77" t="s">
        <v>2985</v>
      </c>
      <c r="AM179" s="77" t="s">
        <v>2985</v>
      </c>
      <c r="AN179" s="77" t="s">
        <v>2985</v>
      </c>
      <c r="AO179" s="77" t="s">
        <v>2985</v>
      </c>
      <c r="AP179" s="78" t="s">
        <v>3850</v>
      </c>
    </row>
    <row r="180" spans="1:42" ht="12.75" customHeight="1" x14ac:dyDescent="0.25">
      <c r="A180" s="81">
        <v>230</v>
      </c>
      <c r="B180" s="81">
        <v>249</v>
      </c>
      <c r="C180" s="73" t="s">
        <v>1838</v>
      </c>
      <c r="D180" s="73">
        <f>VLOOKUP(C180,'[1]City Populations'!A177:B1123,2,FALSE)</f>
        <v>146</v>
      </c>
      <c r="E180" s="81" t="s">
        <v>3851</v>
      </c>
      <c r="F180" s="81" t="s">
        <v>3852</v>
      </c>
      <c r="G180" s="73" t="s">
        <v>17</v>
      </c>
      <c r="H180" s="74" t="s">
        <v>3853</v>
      </c>
      <c r="I180" s="74" t="s">
        <v>3854</v>
      </c>
      <c r="J180" s="74" t="s">
        <v>3855</v>
      </c>
      <c r="K180" s="74">
        <v>2500</v>
      </c>
      <c r="L180" s="74">
        <v>650</v>
      </c>
      <c r="M180" s="74" t="s">
        <v>3856</v>
      </c>
      <c r="N180" s="74" t="s">
        <v>3857</v>
      </c>
      <c r="O180" s="74" t="s">
        <v>3858</v>
      </c>
      <c r="P180" s="74" t="s">
        <v>3859</v>
      </c>
      <c r="Q180" s="75" t="s">
        <v>3860</v>
      </c>
      <c r="R180" s="75">
        <v>100</v>
      </c>
      <c r="S180" s="75" t="s">
        <v>3860</v>
      </c>
      <c r="T180" s="75" t="s">
        <v>3860</v>
      </c>
      <c r="U180" s="75">
        <v>100</v>
      </c>
      <c r="V180" s="75" t="s">
        <v>3860</v>
      </c>
      <c r="W180" s="75" t="s">
        <v>3861</v>
      </c>
      <c r="X180" s="75">
        <v>93</v>
      </c>
      <c r="Y180" s="75">
        <v>6812</v>
      </c>
      <c r="Z180" s="75" t="s">
        <v>2987</v>
      </c>
      <c r="AA180" s="75" t="s">
        <v>2985</v>
      </c>
      <c r="AB180" s="75" t="s">
        <v>2985</v>
      </c>
      <c r="AC180" s="75" t="s">
        <v>2985</v>
      </c>
      <c r="AD180" s="75" t="s">
        <v>2985</v>
      </c>
      <c r="AE180" s="75" t="s">
        <v>2985</v>
      </c>
      <c r="AF180" s="75" t="s">
        <v>2985</v>
      </c>
      <c r="AG180" s="76" t="s">
        <v>20</v>
      </c>
      <c r="AH180" s="76" t="s">
        <v>2985</v>
      </c>
      <c r="AI180" s="76" t="s">
        <v>2985</v>
      </c>
      <c r="AJ180" s="77" t="s">
        <v>2985</v>
      </c>
      <c r="AK180" s="77" t="s">
        <v>20</v>
      </c>
      <c r="AL180" s="77" t="s">
        <v>2985</v>
      </c>
      <c r="AM180" s="77" t="s">
        <v>2985</v>
      </c>
      <c r="AN180" s="77" t="s">
        <v>20</v>
      </c>
      <c r="AO180" s="77" t="s">
        <v>2985</v>
      </c>
      <c r="AP180" s="78" t="s">
        <v>2985</v>
      </c>
    </row>
    <row r="181" spans="1:42" ht="12.75" customHeight="1" x14ac:dyDescent="0.25">
      <c r="A181" s="72">
        <v>279</v>
      </c>
      <c r="B181" s="72">
        <v>299</v>
      </c>
      <c r="C181" s="73" t="s">
        <v>1250</v>
      </c>
      <c r="D181" s="73">
        <f>VLOOKUP(C181,'[1]City Populations'!A178:B1124,2,FALSE)</f>
        <v>808</v>
      </c>
      <c r="E181" s="72" t="s">
        <v>3862</v>
      </c>
      <c r="F181" s="72" t="s">
        <v>3863</v>
      </c>
      <c r="G181" s="73" t="s">
        <v>17</v>
      </c>
      <c r="H181" s="74">
        <v>20.75</v>
      </c>
      <c r="I181" s="74">
        <v>32</v>
      </c>
      <c r="J181" s="74">
        <v>51.75</v>
      </c>
      <c r="K181" s="74">
        <v>2000</v>
      </c>
      <c r="L181" s="74" t="s">
        <v>3864</v>
      </c>
      <c r="M181" s="74">
        <v>200.75</v>
      </c>
      <c r="N181" s="74">
        <v>763.25</v>
      </c>
      <c r="O181" s="74" t="s">
        <v>3865</v>
      </c>
      <c r="P181" s="74" t="s">
        <v>2985</v>
      </c>
      <c r="Q181" s="75" t="s">
        <v>2985</v>
      </c>
      <c r="R181" s="75" t="s">
        <v>2985</v>
      </c>
      <c r="S181" s="75">
        <v>3.25</v>
      </c>
      <c r="T181" s="75" t="s">
        <v>2985</v>
      </c>
      <c r="U181" s="75" t="s">
        <v>2985</v>
      </c>
      <c r="V181" s="75">
        <v>3.25</v>
      </c>
      <c r="W181" s="75" t="s">
        <v>3866</v>
      </c>
      <c r="X181" s="75">
        <v>290</v>
      </c>
      <c r="Y181" s="75">
        <v>60</v>
      </c>
      <c r="Z181" s="75" t="s">
        <v>2985</v>
      </c>
      <c r="AA181" s="75" t="s">
        <v>2987</v>
      </c>
      <c r="AB181" s="75" t="s">
        <v>2985</v>
      </c>
      <c r="AC181" s="75">
        <v>777777</v>
      </c>
      <c r="AD181" s="75" t="s">
        <v>2985</v>
      </c>
      <c r="AE181" s="75" t="s">
        <v>2985</v>
      </c>
      <c r="AF181" s="75" t="s">
        <v>2985</v>
      </c>
      <c r="AG181" s="76" t="s">
        <v>20</v>
      </c>
      <c r="AH181" s="76" t="s">
        <v>2985</v>
      </c>
      <c r="AI181" s="76" t="s">
        <v>2985</v>
      </c>
      <c r="AJ181" s="77" t="s">
        <v>2985</v>
      </c>
      <c r="AK181" s="77" t="s">
        <v>20</v>
      </c>
      <c r="AL181" s="77" t="s">
        <v>2985</v>
      </c>
      <c r="AM181" s="77" t="s">
        <v>2985</v>
      </c>
      <c r="AN181" s="77" t="s">
        <v>2985</v>
      </c>
      <c r="AO181" s="77" t="s">
        <v>2985</v>
      </c>
      <c r="AP181" s="78" t="s">
        <v>2985</v>
      </c>
    </row>
    <row r="182" spans="1:42" ht="12.75" customHeight="1" x14ac:dyDescent="0.25">
      <c r="A182" s="72">
        <v>185</v>
      </c>
      <c r="B182" s="72">
        <v>198</v>
      </c>
      <c r="C182" s="73" t="s">
        <v>843</v>
      </c>
      <c r="D182" s="73">
        <f>VLOOKUP(C182,'[1]City Populations'!A179:B1125,2,FALSE)</f>
        <v>538</v>
      </c>
      <c r="E182" s="72" t="s">
        <v>844</v>
      </c>
      <c r="F182" s="72" t="s">
        <v>845</v>
      </c>
      <c r="G182" s="73" t="s">
        <v>17</v>
      </c>
      <c r="H182" s="74" t="s">
        <v>2985</v>
      </c>
      <c r="I182" s="74">
        <v>39.5</v>
      </c>
      <c r="J182" s="74">
        <v>69</v>
      </c>
      <c r="K182" s="74" t="s">
        <v>3867</v>
      </c>
      <c r="L182" s="74" t="s">
        <v>2985</v>
      </c>
      <c r="M182" s="74">
        <v>305</v>
      </c>
      <c r="N182" s="74" t="s">
        <v>3868</v>
      </c>
      <c r="O182" s="74" t="s">
        <v>3869</v>
      </c>
      <c r="P182" s="74" t="s">
        <v>2985</v>
      </c>
      <c r="Q182" s="75">
        <v>32</v>
      </c>
      <c r="R182" s="75" t="s">
        <v>2985</v>
      </c>
      <c r="S182" s="75" t="s">
        <v>2985</v>
      </c>
      <c r="T182" s="75">
        <v>32</v>
      </c>
      <c r="U182" s="75" t="s">
        <v>2985</v>
      </c>
      <c r="V182" s="75" t="s">
        <v>2985</v>
      </c>
      <c r="W182" s="75" t="s">
        <v>2985</v>
      </c>
      <c r="X182" s="75">
        <v>256</v>
      </c>
      <c r="Y182" s="75">
        <v>32</v>
      </c>
      <c r="Z182" s="75" t="s">
        <v>2985</v>
      </c>
      <c r="AA182" s="75" t="s">
        <v>2987</v>
      </c>
      <c r="AB182" s="75" t="s">
        <v>2987</v>
      </c>
      <c r="AC182" s="75">
        <v>445000</v>
      </c>
      <c r="AD182" s="75">
        <v>1000000</v>
      </c>
      <c r="AE182" s="75" t="s">
        <v>2985</v>
      </c>
      <c r="AF182" s="75" t="s">
        <v>2985</v>
      </c>
      <c r="AG182" s="76" t="s">
        <v>20</v>
      </c>
      <c r="AH182" s="76" t="s">
        <v>2985</v>
      </c>
      <c r="AI182" s="76" t="s">
        <v>2985</v>
      </c>
      <c r="AJ182" s="77" t="s">
        <v>2985</v>
      </c>
      <c r="AK182" s="77" t="s">
        <v>20</v>
      </c>
      <c r="AL182" s="77" t="s">
        <v>2985</v>
      </c>
      <c r="AM182" s="77" t="s">
        <v>2985</v>
      </c>
      <c r="AN182" s="77" t="s">
        <v>20</v>
      </c>
      <c r="AO182" s="77" t="s">
        <v>2985</v>
      </c>
      <c r="AP182" s="78" t="s">
        <v>2985</v>
      </c>
    </row>
    <row r="183" spans="1:42" ht="12.75" customHeight="1" x14ac:dyDescent="0.25">
      <c r="A183" s="72">
        <v>307</v>
      </c>
      <c r="B183" s="72">
        <v>325</v>
      </c>
      <c r="C183" s="73" t="s">
        <v>1373</v>
      </c>
      <c r="D183" s="73">
        <f>VLOOKUP(C183,'[1]City Populations'!A180:B1126,2,FALSE)</f>
        <v>269</v>
      </c>
      <c r="E183" s="72" t="s">
        <v>1374</v>
      </c>
      <c r="F183" s="72" t="s">
        <v>3870</v>
      </c>
      <c r="G183" s="73" t="s">
        <v>17</v>
      </c>
      <c r="H183" s="74">
        <v>30.33</v>
      </c>
      <c r="I183" s="74">
        <v>42.33</v>
      </c>
      <c r="J183" s="74">
        <v>72.33</v>
      </c>
      <c r="K183" s="74">
        <v>3000</v>
      </c>
      <c r="L183" s="74" t="s">
        <v>3871</v>
      </c>
      <c r="M183" s="74">
        <v>312.33</v>
      </c>
      <c r="N183" s="74" t="s">
        <v>3872</v>
      </c>
      <c r="O183" s="74" t="s">
        <v>3873</v>
      </c>
      <c r="P183" s="74" t="s">
        <v>2985</v>
      </c>
      <c r="Q183" s="75" t="s">
        <v>2985</v>
      </c>
      <c r="R183" s="75" t="s">
        <v>2985</v>
      </c>
      <c r="S183" s="75">
        <v>23.67</v>
      </c>
      <c r="T183" s="75" t="s">
        <v>2985</v>
      </c>
      <c r="U183" s="75" t="s">
        <v>2985</v>
      </c>
      <c r="V183" s="75">
        <v>23.67</v>
      </c>
      <c r="W183" s="75" t="s">
        <v>3874</v>
      </c>
      <c r="X183" s="75">
        <v>112</v>
      </c>
      <c r="Y183" s="75">
        <v>67.94</v>
      </c>
      <c r="Z183" s="75" t="s">
        <v>2987</v>
      </c>
      <c r="AA183" s="75" t="s">
        <v>2985</v>
      </c>
      <c r="AB183" s="75" t="s">
        <v>2985</v>
      </c>
      <c r="AC183" s="75" t="s">
        <v>2985</v>
      </c>
      <c r="AD183" s="75" t="s">
        <v>2985</v>
      </c>
      <c r="AE183" s="75" t="s">
        <v>2985</v>
      </c>
      <c r="AF183" s="75" t="s">
        <v>2985</v>
      </c>
      <c r="AG183" s="76" t="s">
        <v>20</v>
      </c>
      <c r="AH183" s="76" t="s">
        <v>2985</v>
      </c>
      <c r="AI183" s="76" t="s">
        <v>2985</v>
      </c>
      <c r="AJ183" s="77" t="s">
        <v>2985</v>
      </c>
      <c r="AK183" s="77" t="s">
        <v>20</v>
      </c>
      <c r="AL183" s="77" t="s">
        <v>2985</v>
      </c>
      <c r="AM183" s="77" t="s">
        <v>2985</v>
      </c>
      <c r="AN183" s="77" t="s">
        <v>2985</v>
      </c>
      <c r="AO183" s="77" t="s">
        <v>2985</v>
      </c>
      <c r="AP183" s="78" t="s">
        <v>2985</v>
      </c>
    </row>
    <row r="184" spans="1:42" s="83" customFormat="1" ht="12.75" customHeight="1" x14ac:dyDescent="0.25">
      <c r="A184" s="82">
        <v>96</v>
      </c>
      <c r="B184" s="82">
        <v>104</v>
      </c>
      <c r="C184" s="82" t="s">
        <v>298</v>
      </c>
      <c r="D184" s="82">
        <f>VLOOKUP(C184,'[1]City Populations'!A181:B1127,2,FALSE)</f>
        <v>2543</v>
      </c>
      <c r="E184" s="82" t="s">
        <v>3875</v>
      </c>
      <c r="F184" s="82" t="s">
        <v>3876</v>
      </c>
      <c r="G184" s="82" t="s">
        <v>2985</v>
      </c>
      <c r="H184" s="82">
        <v>7.35</v>
      </c>
      <c r="I184" s="82">
        <v>24.87</v>
      </c>
      <c r="J184" s="82">
        <v>44.64</v>
      </c>
      <c r="K184" s="82" t="s">
        <v>3877</v>
      </c>
      <c r="L184" s="82" t="s">
        <v>3878</v>
      </c>
      <c r="M184" s="82">
        <v>174.1</v>
      </c>
      <c r="N184" s="82" t="s">
        <v>2985</v>
      </c>
      <c r="O184" s="82" t="s">
        <v>3879</v>
      </c>
      <c r="P184" s="82" t="s">
        <v>3880</v>
      </c>
      <c r="Q184" s="82">
        <v>7.35</v>
      </c>
      <c r="R184" s="82">
        <v>100</v>
      </c>
      <c r="S184" s="82">
        <v>4.4000000000000004</v>
      </c>
      <c r="T184" s="82">
        <v>7.35</v>
      </c>
      <c r="U184" s="82">
        <v>100</v>
      </c>
      <c r="V184" s="82">
        <v>4.4000000000000004</v>
      </c>
      <c r="W184" s="82" t="s">
        <v>3877</v>
      </c>
      <c r="X184" s="82">
        <v>1080</v>
      </c>
      <c r="Y184" s="82">
        <v>20.55</v>
      </c>
      <c r="Z184" s="82" t="s">
        <v>2987</v>
      </c>
      <c r="AA184" s="82" t="s">
        <v>2987</v>
      </c>
      <c r="AB184" s="82" t="s">
        <v>2985</v>
      </c>
      <c r="AC184" s="82">
        <v>1333323</v>
      </c>
      <c r="AD184" s="82" t="s">
        <v>2985</v>
      </c>
      <c r="AE184" s="82" t="s">
        <v>2985</v>
      </c>
      <c r="AF184" s="82" t="s">
        <v>2985</v>
      </c>
      <c r="AG184" s="82" t="s">
        <v>47</v>
      </c>
      <c r="AH184" s="82" t="s">
        <v>2985</v>
      </c>
      <c r="AI184" s="82" t="s">
        <v>2985</v>
      </c>
      <c r="AJ184" s="82" t="s">
        <v>2985</v>
      </c>
      <c r="AK184" s="82" t="s">
        <v>20</v>
      </c>
      <c r="AL184" s="82" t="s">
        <v>2985</v>
      </c>
      <c r="AM184" s="82" t="s">
        <v>2985</v>
      </c>
      <c r="AN184" s="82" t="s">
        <v>2985</v>
      </c>
      <c r="AO184" s="82" t="s">
        <v>2985</v>
      </c>
      <c r="AP184" s="78" t="s">
        <v>3881</v>
      </c>
    </row>
    <row r="185" spans="1:42" ht="12.75" customHeight="1" x14ac:dyDescent="0.25">
      <c r="A185" s="72">
        <v>111</v>
      </c>
      <c r="B185" s="72">
        <v>119</v>
      </c>
      <c r="C185" s="73" t="s">
        <v>2265</v>
      </c>
      <c r="D185" s="73">
        <f>VLOOKUP(C185,'[1]City Populations'!A182:B1128,2,FALSE)</f>
        <v>5179</v>
      </c>
      <c r="E185" s="72" t="s">
        <v>3882</v>
      </c>
      <c r="F185" s="72" t="s">
        <v>3883</v>
      </c>
      <c r="G185" s="73" t="s">
        <v>17</v>
      </c>
      <c r="H185" s="74">
        <v>5.81</v>
      </c>
      <c r="I185" s="74">
        <v>21.26</v>
      </c>
      <c r="J185" s="74">
        <v>36.71</v>
      </c>
      <c r="K185" s="74" t="s">
        <v>3884</v>
      </c>
      <c r="L185" s="74" t="s">
        <v>3885</v>
      </c>
      <c r="M185" s="74">
        <v>160.31</v>
      </c>
      <c r="N185" s="74">
        <v>623.80999999999995</v>
      </c>
      <c r="O185" s="74" t="s">
        <v>3886</v>
      </c>
      <c r="P185" s="74" t="s">
        <v>2985</v>
      </c>
      <c r="Q185" s="75">
        <v>10.86</v>
      </c>
      <c r="R185" s="75" t="s">
        <v>2985</v>
      </c>
      <c r="S185" s="75">
        <v>6.01</v>
      </c>
      <c r="T185" s="75">
        <v>10.86</v>
      </c>
      <c r="U185" s="75" t="s">
        <v>2985</v>
      </c>
      <c r="V185" s="75">
        <v>6.01</v>
      </c>
      <c r="W185" s="75" t="s">
        <v>913</v>
      </c>
      <c r="X185" s="75">
        <v>2100</v>
      </c>
      <c r="Y185" s="75" t="s">
        <v>2985</v>
      </c>
      <c r="Z185" s="75" t="s">
        <v>2987</v>
      </c>
      <c r="AA185" s="75" t="s">
        <v>2987</v>
      </c>
      <c r="AB185" s="75" t="s">
        <v>2985</v>
      </c>
      <c r="AC185" s="75">
        <v>6000000</v>
      </c>
      <c r="AD185" s="75" t="s">
        <v>2985</v>
      </c>
      <c r="AE185" s="75" t="s">
        <v>2985</v>
      </c>
      <c r="AF185" s="75" t="s">
        <v>2985</v>
      </c>
      <c r="AG185" s="76" t="s">
        <v>47</v>
      </c>
      <c r="AH185" s="76" t="s">
        <v>2985</v>
      </c>
      <c r="AI185" s="76" t="s">
        <v>2985</v>
      </c>
      <c r="AJ185" s="77" t="s">
        <v>2985</v>
      </c>
      <c r="AK185" s="77" t="s">
        <v>20</v>
      </c>
      <c r="AL185" s="77" t="s">
        <v>2985</v>
      </c>
      <c r="AM185" s="77" t="s">
        <v>2985</v>
      </c>
      <c r="AN185" s="77" t="s">
        <v>20</v>
      </c>
      <c r="AO185" s="77" t="s">
        <v>2985</v>
      </c>
      <c r="AP185" s="78" t="s">
        <v>3887</v>
      </c>
    </row>
    <row r="186" spans="1:42" ht="12.75" customHeight="1" x14ac:dyDescent="0.25">
      <c r="A186" s="72">
        <v>51</v>
      </c>
      <c r="B186" s="72">
        <v>53</v>
      </c>
      <c r="C186" s="73" t="s">
        <v>2657</v>
      </c>
      <c r="D186" s="73">
        <f>VLOOKUP(C186,'[1]City Populations'!A183:B1129,2,FALSE)</f>
        <v>1500</v>
      </c>
      <c r="E186" s="72" t="s">
        <v>3888</v>
      </c>
      <c r="F186" s="72" t="s">
        <v>3889</v>
      </c>
      <c r="G186" s="73" t="s">
        <v>17</v>
      </c>
      <c r="H186" s="74">
        <v>16.13</v>
      </c>
      <c r="I186" s="74">
        <v>39.229999999999997</v>
      </c>
      <c r="J186" s="74">
        <v>77.73</v>
      </c>
      <c r="K186" s="74">
        <v>2000</v>
      </c>
      <c r="L186" s="74" t="s">
        <v>3890</v>
      </c>
      <c r="M186" s="74">
        <v>385.73</v>
      </c>
      <c r="N186" s="74" t="s">
        <v>3891</v>
      </c>
      <c r="O186" s="74" t="s">
        <v>3892</v>
      </c>
      <c r="P186" s="74" t="s">
        <v>2985</v>
      </c>
      <c r="Q186" s="75" t="s">
        <v>2985</v>
      </c>
      <c r="R186" s="75" t="s">
        <v>2985</v>
      </c>
      <c r="S186" s="75">
        <v>6</v>
      </c>
      <c r="T186" s="75" t="s">
        <v>2985</v>
      </c>
      <c r="U186" s="75" t="s">
        <v>2985</v>
      </c>
      <c r="V186" s="75">
        <v>6</v>
      </c>
      <c r="W186" s="75" t="s">
        <v>3893</v>
      </c>
      <c r="X186" s="75">
        <v>700</v>
      </c>
      <c r="Y186" s="75">
        <v>39.26</v>
      </c>
      <c r="Z186" s="75" t="s">
        <v>2987</v>
      </c>
      <c r="AA186" s="75" t="s">
        <v>2987</v>
      </c>
      <c r="AB186" s="75" t="s">
        <v>2985</v>
      </c>
      <c r="AC186" s="75">
        <v>1200000</v>
      </c>
      <c r="AD186" s="75" t="s">
        <v>2985</v>
      </c>
      <c r="AE186" s="75" t="s">
        <v>2985</v>
      </c>
      <c r="AF186" s="75" t="s">
        <v>2985</v>
      </c>
      <c r="AG186" s="76" t="s">
        <v>47</v>
      </c>
      <c r="AH186" s="76" t="s">
        <v>2985</v>
      </c>
      <c r="AI186" s="76" t="s">
        <v>2985</v>
      </c>
      <c r="AJ186" s="77" t="s">
        <v>17</v>
      </c>
      <c r="AK186" s="77" t="s">
        <v>2985</v>
      </c>
      <c r="AL186" s="77">
        <v>17</v>
      </c>
      <c r="AM186" s="77" t="s">
        <v>2985</v>
      </c>
      <c r="AN186" s="77" t="s">
        <v>20</v>
      </c>
      <c r="AO186" s="77" t="s">
        <v>2985</v>
      </c>
      <c r="AP186" s="78" t="s">
        <v>3894</v>
      </c>
    </row>
    <row r="187" spans="1:42" ht="12.75" customHeight="1" x14ac:dyDescent="0.25">
      <c r="A187" s="72">
        <v>254</v>
      </c>
      <c r="B187" s="72">
        <v>274</v>
      </c>
      <c r="C187" s="73" t="s">
        <v>2659</v>
      </c>
      <c r="D187" s="73">
        <f>VLOOKUP(C187,'[1]City Populations'!A184:B1130,2,FALSE)</f>
        <v>1224</v>
      </c>
      <c r="E187" s="72" t="s">
        <v>3895</v>
      </c>
      <c r="F187" s="72" t="s">
        <v>3896</v>
      </c>
      <c r="G187" s="73" t="s">
        <v>17</v>
      </c>
      <c r="H187" s="74">
        <v>23</v>
      </c>
      <c r="I187" s="74">
        <v>32.6</v>
      </c>
      <c r="J187" s="74">
        <v>56.6</v>
      </c>
      <c r="K187" s="74">
        <v>3000</v>
      </c>
      <c r="L187" s="74" t="s">
        <v>3897</v>
      </c>
      <c r="M187" s="74">
        <v>255.6</v>
      </c>
      <c r="N187" s="74" t="s">
        <v>3898</v>
      </c>
      <c r="O187" s="74" t="s">
        <v>3899</v>
      </c>
      <c r="P187" s="74" t="s">
        <v>75</v>
      </c>
      <c r="Q187" s="75">
        <v>20</v>
      </c>
      <c r="R187" s="75">
        <v>100</v>
      </c>
      <c r="S187" s="75" t="s">
        <v>2985</v>
      </c>
      <c r="T187" s="75">
        <v>20</v>
      </c>
      <c r="U187" s="75">
        <v>100</v>
      </c>
      <c r="V187" s="75" t="s">
        <v>2985</v>
      </c>
      <c r="W187" s="75">
        <v>3000</v>
      </c>
      <c r="X187" s="75">
        <v>600</v>
      </c>
      <c r="Y187" s="75">
        <v>26</v>
      </c>
      <c r="Z187" s="75" t="s">
        <v>2985</v>
      </c>
      <c r="AA187" s="75" t="s">
        <v>2987</v>
      </c>
      <c r="AB187" s="75" t="s">
        <v>2987</v>
      </c>
      <c r="AC187" s="75">
        <v>312000</v>
      </c>
      <c r="AD187" s="75">
        <v>600000</v>
      </c>
      <c r="AE187" s="75" t="s">
        <v>2985</v>
      </c>
      <c r="AF187" s="75" t="s">
        <v>2985</v>
      </c>
      <c r="AG187" s="76" t="s">
        <v>20</v>
      </c>
      <c r="AH187" s="76" t="s">
        <v>2985</v>
      </c>
      <c r="AI187" s="76" t="s">
        <v>2985</v>
      </c>
      <c r="AJ187" s="77" t="s">
        <v>2985</v>
      </c>
      <c r="AK187" s="77" t="s">
        <v>20</v>
      </c>
      <c r="AL187" s="77" t="s">
        <v>2985</v>
      </c>
      <c r="AM187" s="77" t="s">
        <v>2985</v>
      </c>
      <c r="AN187" s="77" t="s">
        <v>20</v>
      </c>
      <c r="AO187" s="77" t="s">
        <v>2985</v>
      </c>
      <c r="AP187" s="78" t="s">
        <v>2985</v>
      </c>
    </row>
    <row r="188" spans="1:42" ht="12.75" customHeight="1" x14ac:dyDescent="0.25">
      <c r="A188" s="72">
        <v>69</v>
      </c>
      <c r="B188" s="72">
        <v>72</v>
      </c>
      <c r="C188" s="73" t="s">
        <v>2661</v>
      </c>
      <c r="D188" s="73">
        <f>VLOOKUP(C188,'[1]City Populations'!A185:B1131,2,FALSE)</f>
        <v>307</v>
      </c>
      <c r="E188" s="72" t="s">
        <v>1627</v>
      </c>
      <c r="F188" s="72" t="s">
        <v>3900</v>
      </c>
      <c r="G188" s="73" t="s">
        <v>17</v>
      </c>
      <c r="H188" s="74">
        <v>14.85</v>
      </c>
      <c r="I188" s="74" t="s">
        <v>2985</v>
      </c>
      <c r="J188" s="74" t="s">
        <v>2985</v>
      </c>
      <c r="K188" s="74" t="s">
        <v>2985</v>
      </c>
      <c r="L188" s="74" t="s">
        <v>3901</v>
      </c>
      <c r="M188" s="74">
        <v>29.2</v>
      </c>
      <c r="N188" s="74">
        <v>58.4</v>
      </c>
      <c r="O188" s="74" t="s">
        <v>2985</v>
      </c>
      <c r="P188" s="74" t="s">
        <v>2985</v>
      </c>
      <c r="Q188" s="75">
        <v>14.5</v>
      </c>
      <c r="R188" s="75" t="s">
        <v>2985</v>
      </c>
      <c r="S188" s="75">
        <v>2.75</v>
      </c>
      <c r="T188" s="75">
        <v>14.5</v>
      </c>
      <c r="U188" s="75" t="s">
        <v>2985</v>
      </c>
      <c r="V188" s="75">
        <v>2.82E-3</v>
      </c>
      <c r="W188" s="75" t="s">
        <v>3902</v>
      </c>
      <c r="X188" s="75">
        <v>157</v>
      </c>
      <c r="Y188" s="75">
        <v>15</v>
      </c>
      <c r="Z188" s="75" t="s">
        <v>2987</v>
      </c>
      <c r="AA188" s="75" t="s">
        <v>2985</v>
      </c>
      <c r="AB188" s="75" t="s">
        <v>2985</v>
      </c>
      <c r="AC188" s="75" t="s">
        <v>2985</v>
      </c>
      <c r="AD188" s="75" t="s">
        <v>2985</v>
      </c>
      <c r="AE188" s="75" t="s">
        <v>2985</v>
      </c>
      <c r="AF188" s="75" t="s">
        <v>2985</v>
      </c>
      <c r="AG188" s="76" t="s">
        <v>20</v>
      </c>
      <c r="AH188" s="76" t="s">
        <v>2985</v>
      </c>
      <c r="AI188" s="76" t="s">
        <v>2985</v>
      </c>
      <c r="AJ188" s="77" t="s">
        <v>2985</v>
      </c>
      <c r="AK188" s="77" t="s">
        <v>20</v>
      </c>
      <c r="AL188" s="77" t="s">
        <v>2985</v>
      </c>
      <c r="AM188" s="77" t="s">
        <v>17</v>
      </c>
      <c r="AN188" s="77" t="s">
        <v>2985</v>
      </c>
      <c r="AO188" s="77">
        <v>6.75</v>
      </c>
      <c r="AP188" s="78" t="s">
        <v>2985</v>
      </c>
    </row>
    <row r="189" spans="1:42" s="83" customFormat="1" ht="12.75" customHeight="1" x14ac:dyDescent="0.25">
      <c r="A189" s="72">
        <v>70</v>
      </c>
      <c r="B189" s="72">
        <v>73</v>
      </c>
      <c r="C189" s="73" t="s">
        <v>2217</v>
      </c>
      <c r="D189" s="73">
        <f>VLOOKUP(C189,'[1]City Populations'!A186:B1132,2,FALSE)</f>
        <v>1117</v>
      </c>
      <c r="E189" s="72" t="s">
        <v>3903</v>
      </c>
      <c r="F189" s="72" t="s">
        <v>724</v>
      </c>
      <c r="G189" s="73" t="s">
        <v>17</v>
      </c>
      <c r="H189" s="74">
        <v>9</v>
      </c>
      <c r="I189" s="74">
        <v>21.43</v>
      </c>
      <c r="J189" s="74">
        <v>38.229999999999997</v>
      </c>
      <c r="K189" s="74">
        <v>1300</v>
      </c>
      <c r="L189" s="74">
        <v>3.36</v>
      </c>
      <c r="M189" s="74">
        <v>172.63</v>
      </c>
      <c r="N189" s="74">
        <v>676.63</v>
      </c>
      <c r="O189" s="74" t="s">
        <v>3904</v>
      </c>
      <c r="P189" s="74" t="s">
        <v>2985</v>
      </c>
      <c r="Q189" s="75">
        <v>9</v>
      </c>
      <c r="R189" s="75" t="s">
        <v>2985</v>
      </c>
      <c r="S189" s="75">
        <v>3.36</v>
      </c>
      <c r="T189" s="75">
        <v>9</v>
      </c>
      <c r="U189" s="75" t="s">
        <v>2985</v>
      </c>
      <c r="V189" s="75">
        <v>3.36</v>
      </c>
      <c r="W189" s="75" t="s">
        <v>3905</v>
      </c>
      <c r="X189" s="75">
        <v>541</v>
      </c>
      <c r="Y189" s="75" t="s">
        <v>2985</v>
      </c>
      <c r="Z189" s="75" t="s">
        <v>2987</v>
      </c>
      <c r="AA189" s="75" t="s">
        <v>2987</v>
      </c>
      <c r="AB189" s="75" t="s">
        <v>2985</v>
      </c>
      <c r="AC189" s="75">
        <v>272000</v>
      </c>
      <c r="AD189" s="75" t="s">
        <v>2985</v>
      </c>
      <c r="AE189" s="75" t="s">
        <v>2985</v>
      </c>
      <c r="AF189" s="75" t="s">
        <v>2985</v>
      </c>
      <c r="AG189" s="76" t="s">
        <v>47</v>
      </c>
      <c r="AH189" s="76" t="s">
        <v>2985</v>
      </c>
      <c r="AI189" s="76" t="s">
        <v>2985</v>
      </c>
      <c r="AJ189" s="77" t="s">
        <v>17</v>
      </c>
      <c r="AK189" s="77" t="s">
        <v>2985</v>
      </c>
      <c r="AL189" s="77">
        <v>10.5</v>
      </c>
      <c r="AM189" s="77" t="s">
        <v>2985</v>
      </c>
      <c r="AN189" s="77" t="s">
        <v>20</v>
      </c>
      <c r="AO189" s="77" t="s">
        <v>2985</v>
      </c>
      <c r="AP189" s="78" t="s">
        <v>2985</v>
      </c>
    </row>
    <row r="190" spans="1:42" s="83" customFormat="1" ht="12.75" customHeight="1" x14ac:dyDescent="0.25">
      <c r="A190" s="72">
        <v>317</v>
      </c>
      <c r="B190" s="72">
        <v>337</v>
      </c>
      <c r="C190" s="73" t="s">
        <v>2235</v>
      </c>
      <c r="D190" s="73">
        <f>VLOOKUP(C190,'[1]City Populations'!A187:B1133,2,FALSE)</f>
        <v>255</v>
      </c>
      <c r="E190" s="72" t="s">
        <v>3906</v>
      </c>
      <c r="F190" s="72" t="s">
        <v>3907</v>
      </c>
      <c r="G190" s="73" t="s">
        <v>17</v>
      </c>
      <c r="H190" s="74">
        <v>27</v>
      </c>
      <c r="I190" s="74">
        <v>52.8</v>
      </c>
      <c r="J190" s="74">
        <v>78.599999999999994</v>
      </c>
      <c r="K190" s="74">
        <v>0</v>
      </c>
      <c r="L190" s="74" t="s">
        <v>3908</v>
      </c>
      <c r="M190" s="74">
        <v>343.05</v>
      </c>
      <c r="N190" s="74" t="s">
        <v>3909</v>
      </c>
      <c r="O190" s="74" t="s">
        <v>3910</v>
      </c>
      <c r="P190" s="74" t="s">
        <v>647</v>
      </c>
      <c r="Q190" s="75">
        <v>13.5</v>
      </c>
      <c r="R190" s="75" t="s">
        <v>2985</v>
      </c>
      <c r="S190" s="75">
        <v>4</v>
      </c>
      <c r="T190" s="75">
        <v>13.5</v>
      </c>
      <c r="U190" s="75" t="s">
        <v>2985</v>
      </c>
      <c r="V190" s="75">
        <v>4</v>
      </c>
      <c r="W190" s="75">
        <v>0</v>
      </c>
      <c r="X190" s="75">
        <v>125</v>
      </c>
      <c r="Y190" s="75">
        <v>25</v>
      </c>
      <c r="Z190" s="75" t="s">
        <v>2987</v>
      </c>
      <c r="AA190" s="75" t="s">
        <v>2985</v>
      </c>
      <c r="AB190" s="75" t="s">
        <v>2985</v>
      </c>
      <c r="AC190" s="75" t="s">
        <v>2985</v>
      </c>
      <c r="AD190" s="75" t="s">
        <v>2985</v>
      </c>
      <c r="AE190" s="75" t="s">
        <v>2985</v>
      </c>
      <c r="AF190" s="75" t="s">
        <v>2985</v>
      </c>
      <c r="AG190" s="76" t="s">
        <v>20</v>
      </c>
      <c r="AH190" s="76">
        <v>1.35</v>
      </c>
      <c r="AI190" s="76" t="s">
        <v>3911</v>
      </c>
      <c r="AJ190" s="77" t="s">
        <v>2985</v>
      </c>
      <c r="AK190" s="77" t="s">
        <v>20</v>
      </c>
      <c r="AL190" s="77" t="s">
        <v>2985</v>
      </c>
      <c r="AM190" s="77" t="s">
        <v>2985</v>
      </c>
      <c r="AN190" s="77" t="s">
        <v>20</v>
      </c>
      <c r="AO190" s="77" t="s">
        <v>2985</v>
      </c>
      <c r="AP190" s="78" t="s">
        <v>2985</v>
      </c>
    </row>
    <row r="191" spans="1:42" ht="12.75" customHeight="1" x14ac:dyDescent="0.25">
      <c r="A191" s="72">
        <v>138</v>
      </c>
      <c r="B191" s="72">
        <v>149</v>
      </c>
      <c r="C191" s="73" t="s">
        <v>2666</v>
      </c>
      <c r="D191" s="73">
        <f>VLOOKUP(C191,'[1]City Populations'!A188:B1134,2,FALSE)</f>
        <v>112</v>
      </c>
      <c r="E191" s="72" t="s">
        <v>3651</v>
      </c>
      <c r="F191" s="72" t="s">
        <v>3912</v>
      </c>
      <c r="G191" s="73" t="s">
        <v>2985</v>
      </c>
      <c r="H191" s="74" t="s">
        <v>2985</v>
      </c>
      <c r="I191" s="74" t="s">
        <v>2985</v>
      </c>
      <c r="J191" s="74" t="s">
        <v>2985</v>
      </c>
      <c r="K191" s="74" t="s">
        <v>2985</v>
      </c>
      <c r="L191" s="74" t="s">
        <v>2985</v>
      </c>
      <c r="M191" s="74" t="s">
        <v>2985</v>
      </c>
      <c r="N191" s="74" t="s">
        <v>2985</v>
      </c>
      <c r="O191" s="74" t="s">
        <v>2985</v>
      </c>
      <c r="P191" s="74" t="s">
        <v>2985</v>
      </c>
      <c r="Q191" s="75">
        <v>45.51</v>
      </c>
      <c r="R191" s="75" t="s">
        <v>2985</v>
      </c>
      <c r="S191" s="75" t="s">
        <v>2985</v>
      </c>
      <c r="T191" s="75">
        <v>45.51</v>
      </c>
      <c r="U191" s="75" t="s">
        <v>2985</v>
      </c>
      <c r="V191" s="75" t="s">
        <v>2985</v>
      </c>
      <c r="W191" s="75" t="s">
        <v>2985</v>
      </c>
      <c r="X191" s="75">
        <v>54</v>
      </c>
      <c r="Y191" s="75">
        <v>45.51</v>
      </c>
      <c r="Z191" s="75" t="s">
        <v>2985</v>
      </c>
      <c r="AA191" s="75" t="s">
        <v>2985</v>
      </c>
      <c r="AB191" s="75" t="s">
        <v>2985</v>
      </c>
      <c r="AC191" s="75" t="s">
        <v>2985</v>
      </c>
      <c r="AD191" s="75" t="s">
        <v>2985</v>
      </c>
      <c r="AE191" s="75" t="s">
        <v>3009</v>
      </c>
      <c r="AF191" s="75" t="s">
        <v>3913</v>
      </c>
      <c r="AG191" s="76" t="s">
        <v>20</v>
      </c>
      <c r="AH191" s="76" t="s">
        <v>2985</v>
      </c>
      <c r="AI191" s="76" t="s">
        <v>2985</v>
      </c>
      <c r="AJ191" s="77" t="s">
        <v>2985</v>
      </c>
      <c r="AK191" s="77" t="s">
        <v>20</v>
      </c>
      <c r="AL191" s="77" t="s">
        <v>2985</v>
      </c>
      <c r="AM191" s="77" t="s">
        <v>2985</v>
      </c>
      <c r="AN191" s="77" t="s">
        <v>20</v>
      </c>
      <c r="AO191" s="77">
        <v>14</v>
      </c>
      <c r="AP191" s="78" t="s">
        <v>3914</v>
      </c>
    </row>
    <row r="192" spans="1:42" ht="12.75" customHeight="1" x14ac:dyDescent="0.25">
      <c r="A192" s="72">
        <v>253</v>
      </c>
      <c r="B192" s="72">
        <v>273</v>
      </c>
      <c r="C192" s="73" t="s">
        <v>1343</v>
      </c>
      <c r="D192" s="73">
        <f>VLOOKUP(C192,'[1]City Populations'!A189:B1135,2,FALSE)</f>
        <v>920</v>
      </c>
      <c r="E192" s="72" t="s">
        <v>1344</v>
      </c>
      <c r="F192" s="72" t="s">
        <v>1345</v>
      </c>
      <c r="G192" s="73" t="s">
        <v>17</v>
      </c>
      <c r="H192" s="74">
        <v>16</v>
      </c>
      <c r="I192" s="74">
        <v>26.5</v>
      </c>
      <c r="J192" s="74">
        <v>41.5</v>
      </c>
      <c r="K192" s="74" t="s">
        <v>3915</v>
      </c>
      <c r="L192" s="74" t="s">
        <v>3916</v>
      </c>
      <c r="M192" s="74">
        <v>161.5</v>
      </c>
      <c r="N192" s="74">
        <v>611.5</v>
      </c>
      <c r="O192" s="74" t="s">
        <v>3917</v>
      </c>
      <c r="P192" s="74" t="s">
        <v>2985</v>
      </c>
      <c r="Q192" s="75">
        <v>23.75</v>
      </c>
      <c r="R192" s="75">
        <v>100</v>
      </c>
      <c r="S192" s="75">
        <v>300</v>
      </c>
      <c r="T192" s="75">
        <v>23.75</v>
      </c>
      <c r="U192" s="75">
        <v>100</v>
      </c>
      <c r="V192" s="75">
        <v>300</v>
      </c>
      <c r="W192" s="75">
        <v>1500</v>
      </c>
      <c r="X192" s="75">
        <v>350</v>
      </c>
      <c r="Y192" s="75">
        <v>27.47</v>
      </c>
      <c r="Z192" s="75" t="s">
        <v>2987</v>
      </c>
      <c r="AA192" s="75" t="s">
        <v>2985</v>
      </c>
      <c r="AB192" s="75" t="s">
        <v>2985</v>
      </c>
      <c r="AC192" s="75" t="s">
        <v>2985</v>
      </c>
      <c r="AD192" s="75" t="s">
        <v>2985</v>
      </c>
      <c r="AE192" s="75" t="s">
        <v>2985</v>
      </c>
      <c r="AF192" s="75" t="s">
        <v>2985</v>
      </c>
      <c r="AG192" s="76" t="s">
        <v>20</v>
      </c>
      <c r="AH192" s="76" t="s">
        <v>2985</v>
      </c>
      <c r="AI192" s="76" t="s">
        <v>2985</v>
      </c>
      <c r="AJ192" s="77" t="s">
        <v>2985</v>
      </c>
      <c r="AK192" s="77" t="s">
        <v>20</v>
      </c>
      <c r="AL192" s="77" t="s">
        <v>2985</v>
      </c>
      <c r="AM192" s="77" t="s">
        <v>2985</v>
      </c>
      <c r="AN192" s="77" t="s">
        <v>20</v>
      </c>
      <c r="AO192" s="77" t="s">
        <v>2985</v>
      </c>
      <c r="AP192" s="78" t="s">
        <v>2985</v>
      </c>
    </row>
    <row r="193" spans="1:42" ht="12.75" customHeight="1" x14ac:dyDescent="0.25">
      <c r="A193" s="72">
        <v>298</v>
      </c>
      <c r="B193" s="72">
        <v>316</v>
      </c>
      <c r="C193" s="73" t="s">
        <v>904</v>
      </c>
      <c r="D193" s="73">
        <f>VLOOKUP(C193,'[1]City Populations'!A190:B1136,2,FALSE)</f>
        <v>176</v>
      </c>
      <c r="E193" s="72" t="s">
        <v>905</v>
      </c>
      <c r="F193" s="72" t="s">
        <v>906</v>
      </c>
      <c r="G193" s="73" t="s">
        <v>17</v>
      </c>
      <c r="H193" s="74">
        <v>38.520000000000003</v>
      </c>
      <c r="I193" s="74">
        <v>30.5</v>
      </c>
      <c r="J193" s="74">
        <v>60.5</v>
      </c>
      <c r="K193" s="74">
        <v>1500</v>
      </c>
      <c r="L193" s="74" t="s">
        <v>3918</v>
      </c>
      <c r="M193" s="74" t="s">
        <v>3919</v>
      </c>
      <c r="N193" s="74" t="s">
        <v>3920</v>
      </c>
      <c r="O193" s="74" t="s">
        <v>3921</v>
      </c>
      <c r="P193" s="74" t="s">
        <v>914</v>
      </c>
      <c r="Q193" s="75" t="s">
        <v>2985</v>
      </c>
      <c r="R193" s="75" t="s">
        <v>2985</v>
      </c>
      <c r="S193" s="75" t="s">
        <v>2985</v>
      </c>
      <c r="T193" s="75" t="s">
        <v>2985</v>
      </c>
      <c r="U193" s="75" t="s">
        <v>2985</v>
      </c>
      <c r="V193" s="75" t="s">
        <v>2985</v>
      </c>
      <c r="W193" s="75" t="s">
        <v>3922</v>
      </c>
      <c r="X193" s="75" t="s">
        <v>2985</v>
      </c>
      <c r="Y193" s="75" t="s">
        <v>2985</v>
      </c>
      <c r="Z193" s="75" t="s">
        <v>2985</v>
      </c>
      <c r="AA193" s="75" t="s">
        <v>2985</v>
      </c>
      <c r="AB193" s="75" t="s">
        <v>2985</v>
      </c>
      <c r="AC193" s="75" t="s">
        <v>2985</v>
      </c>
      <c r="AD193" s="75" t="s">
        <v>2985</v>
      </c>
      <c r="AE193" s="75" t="s">
        <v>2985</v>
      </c>
      <c r="AF193" s="75" t="s">
        <v>2985</v>
      </c>
      <c r="AG193" s="76" t="s">
        <v>20</v>
      </c>
      <c r="AH193" s="76" t="s">
        <v>2985</v>
      </c>
      <c r="AI193" s="76" t="s">
        <v>2985</v>
      </c>
      <c r="AJ193" s="77" t="s">
        <v>2985</v>
      </c>
      <c r="AK193" s="77" t="s">
        <v>2985</v>
      </c>
      <c r="AL193" s="77">
        <v>10.5</v>
      </c>
      <c r="AM193" s="77" t="s">
        <v>17</v>
      </c>
      <c r="AN193" s="77" t="s">
        <v>2985</v>
      </c>
      <c r="AO193" s="77">
        <v>5</v>
      </c>
      <c r="AP193" s="78" t="s">
        <v>3923</v>
      </c>
    </row>
    <row r="194" spans="1:42" ht="12.75" customHeight="1" x14ac:dyDescent="0.25">
      <c r="A194" s="72">
        <v>251</v>
      </c>
      <c r="B194" s="72">
        <v>271</v>
      </c>
      <c r="C194" s="73" t="s">
        <v>3924</v>
      </c>
      <c r="D194" s="73">
        <f>VLOOKUP(C194,'[1]City Populations'!A191:B1137,2,FALSE)</f>
        <v>333</v>
      </c>
      <c r="E194" s="72" t="s">
        <v>3925</v>
      </c>
      <c r="F194" s="72" t="s">
        <v>3926</v>
      </c>
      <c r="G194" s="73" t="s">
        <v>17</v>
      </c>
      <c r="H194" s="74">
        <v>14.28</v>
      </c>
      <c r="I194" s="74">
        <v>5.73</v>
      </c>
      <c r="J194" s="74" t="s">
        <v>2985</v>
      </c>
      <c r="K194" s="74" t="s">
        <v>3927</v>
      </c>
      <c r="L194" s="74" t="s">
        <v>3928</v>
      </c>
      <c r="M194" s="74" t="s">
        <v>2985</v>
      </c>
      <c r="N194" s="74" t="s">
        <v>2985</v>
      </c>
      <c r="O194" s="74" t="s">
        <v>2985</v>
      </c>
      <c r="P194" s="74" t="s">
        <v>2985</v>
      </c>
      <c r="Q194" s="75">
        <v>11.24</v>
      </c>
      <c r="R194" s="75" t="s">
        <v>2985</v>
      </c>
      <c r="S194" s="75" t="s">
        <v>2985</v>
      </c>
      <c r="T194" s="75">
        <v>11.24</v>
      </c>
      <c r="U194" s="75" t="s">
        <v>2985</v>
      </c>
      <c r="V194" s="75" t="s">
        <v>2985</v>
      </c>
      <c r="W194" s="75" t="s">
        <v>3929</v>
      </c>
      <c r="X194" s="75">
        <v>135</v>
      </c>
      <c r="Y194" s="75">
        <v>42.54</v>
      </c>
      <c r="Z194" s="75" t="s">
        <v>2985</v>
      </c>
      <c r="AA194" s="75" t="s">
        <v>2987</v>
      </c>
      <c r="AB194" s="75" t="s">
        <v>2985</v>
      </c>
      <c r="AC194" s="75">
        <v>810000</v>
      </c>
      <c r="AD194" s="75" t="s">
        <v>2985</v>
      </c>
      <c r="AE194" s="75" t="s">
        <v>2985</v>
      </c>
      <c r="AF194" s="75" t="s">
        <v>2985</v>
      </c>
      <c r="AG194" s="76" t="s">
        <v>20</v>
      </c>
      <c r="AH194" s="76" t="s">
        <v>2985</v>
      </c>
      <c r="AI194" s="76" t="s">
        <v>2985</v>
      </c>
      <c r="AJ194" s="77" t="s">
        <v>2985</v>
      </c>
      <c r="AK194" s="77" t="s">
        <v>20</v>
      </c>
      <c r="AL194" s="77" t="s">
        <v>2985</v>
      </c>
      <c r="AM194" s="77" t="s">
        <v>2985</v>
      </c>
      <c r="AN194" s="77" t="s">
        <v>2985</v>
      </c>
      <c r="AO194" s="77" t="s">
        <v>2985</v>
      </c>
      <c r="AP194" s="78" t="s">
        <v>2985</v>
      </c>
    </row>
    <row r="195" spans="1:42" ht="12.75" customHeight="1" x14ac:dyDescent="0.25">
      <c r="A195" s="72">
        <v>221</v>
      </c>
      <c r="B195" s="72">
        <v>238</v>
      </c>
      <c r="C195" s="73" t="s">
        <v>2204</v>
      </c>
      <c r="D195" s="73">
        <f>VLOOKUP(C195,'[1]City Populations'!A192:B1138,2,FALSE)</f>
        <v>871</v>
      </c>
      <c r="E195" s="72" t="s">
        <v>3930</v>
      </c>
      <c r="F195" s="72" t="s">
        <v>1742</v>
      </c>
      <c r="G195" s="73" t="s">
        <v>2985</v>
      </c>
      <c r="H195" s="74" t="s">
        <v>2985</v>
      </c>
      <c r="I195" s="74" t="s">
        <v>2985</v>
      </c>
      <c r="J195" s="74" t="s">
        <v>2985</v>
      </c>
      <c r="K195" s="74" t="s">
        <v>2985</v>
      </c>
      <c r="L195" s="74" t="s">
        <v>2985</v>
      </c>
      <c r="M195" s="74" t="s">
        <v>2985</v>
      </c>
      <c r="N195" s="74" t="s">
        <v>2985</v>
      </c>
      <c r="O195" s="74" t="s">
        <v>2985</v>
      </c>
      <c r="P195" s="74" t="s">
        <v>2985</v>
      </c>
      <c r="Q195" s="75" t="s">
        <v>2985</v>
      </c>
      <c r="R195" s="75" t="s">
        <v>2985</v>
      </c>
      <c r="S195" s="75" t="s">
        <v>2985</v>
      </c>
      <c r="T195" s="75" t="s">
        <v>2985</v>
      </c>
      <c r="U195" s="75" t="s">
        <v>2985</v>
      </c>
      <c r="V195" s="75" t="s">
        <v>2985</v>
      </c>
      <c r="W195" s="75" t="s">
        <v>2985</v>
      </c>
      <c r="X195" s="75">
        <v>429</v>
      </c>
      <c r="Y195" s="75">
        <v>28.59</v>
      </c>
      <c r="Z195" s="75" t="s">
        <v>2985</v>
      </c>
      <c r="AA195" s="75" t="s">
        <v>2985</v>
      </c>
      <c r="AB195" s="75" t="s">
        <v>2985</v>
      </c>
      <c r="AC195" s="75" t="s">
        <v>2985</v>
      </c>
      <c r="AD195" s="75" t="s">
        <v>2985</v>
      </c>
      <c r="AE195" s="75" t="s">
        <v>2985</v>
      </c>
      <c r="AF195" s="75" t="s">
        <v>2985</v>
      </c>
      <c r="AG195" s="76" t="s">
        <v>2985</v>
      </c>
      <c r="AH195" s="76" t="s">
        <v>2985</v>
      </c>
      <c r="AI195" s="76" t="s">
        <v>2985</v>
      </c>
      <c r="AJ195" s="77" t="s">
        <v>2985</v>
      </c>
      <c r="AK195" s="77" t="s">
        <v>2985</v>
      </c>
      <c r="AL195" s="77" t="s">
        <v>2985</v>
      </c>
      <c r="AM195" s="77" t="s">
        <v>2985</v>
      </c>
      <c r="AN195" s="77" t="s">
        <v>2985</v>
      </c>
      <c r="AO195" s="77" t="s">
        <v>2985</v>
      </c>
      <c r="AP195" s="78" t="s">
        <v>2985</v>
      </c>
    </row>
    <row r="196" spans="1:42" ht="12.75" customHeight="1" x14ac:dyDescent="0.25">
      <c r="A196" s="72">
        <v>60</v>
      </c>
      <c r="B196" s="72">
        <v>63</v>
      </c>
      <c r="C196" s="73" t="s">
        <v>2677</v>
      </c>
      <c r="D196" s="73">
        <f>VLOOKUP(C196,'[1]City Populations'!A193:B1139,2,FALSE)</f>
        <v>1560</v>
      </c>
      <c r="E196" s="72" t="s">
        <v>3931</v>
      </c>
      <c r="F196" s="72" t="s">
        <v>3932</v>
      </c>
      <c r="G196" s="73" t="s">
        <v>17</v>
      </c>
      <c r="H196" s="74">
        <v>12</v>
      </c>
      <c r="I196" s="74">
        <v>43.04</v>
      </c>
      <c r="J196" s="74">
        <v>81.84</v>
      </c>
      <c r="K196" s="74">
        <v>1000</v>
      </c>
      <c r="L196" s="74">
        <v>7.76</v>
      </c>
      <c r="M196" s="74">
        <v>392.24</v>
      </c>
      <c r="N196" s="74" t="s">
        <v>3933</v>
      </c>
      <c r="O196" s="74" t="s">
        <v>3934</v>
      </c>
      <c r="P196" s="74" t="s">
        <v>2985</v>
      </c>
      <c r="Q196" s="75">
        <v>9</v>
      </c>
      <c r="R196" s="75">
        <v>75</v>
      </c>
      <c r="S196" s="75">
        <v>9</v>
      </c>
      <c r="T196" s="75">
        <v>9</v>
      </c>
      <c r="U196" s="75">
        <v>75</v>
      </c>
      <c r="V196" s="75">
        <v>9</v>
      </c>
      <c r="W196" s="75">
        <v>1000</v>
      </c>
      <c r="X196" s="75">
        <v>664</v>
      </c>
      <c r="Y196" s="75">
        <v>42.28</v>
      </c>
      <c r="Z196" s="75" t="s">
        <v>2987</v>
      </c>
      <c r="AA196" s="75" t="s">
        <v>2985</v>
      </c>
      <c r="AB196" s="75" t="s">
        <v>2987</v>
      </c>
      <c r="AC196" s="75" t="s">
        <v>2985</v>
      </c>
      <c r="AD196" s="75">
        <v>3500000</v>
      </c>
      <c r="AE196" s="75" t="s">
        <v>2985</v>
      </c>
      <c r="AF196" s="75" t="s">
        <v>2985</v>
      </c>
      <c r="AG196" s="76" t="s">
        <v>20</v>
      </c>
      <c r="AH196" s="76" t="s">
        <v>2985</v>
      </c>
      <c r="AI196" s="76" t="s">
        <v>2985</v>
      </c>
      <c r="AJ196" s="77" t="s">
        <v>17</v>
      </c>
      <c r="AK196" s="77" t="s">
        <v>2985</v>
      </c>
      <c r="AL196" s="77">
        <v>13.64</v>
      </c>
      <c r="AM196" s="77" t="s">
        <v>17</v>
      </c>
      <c r="AN196" s="77" t="s">
        <v>2985</v>
      </c>
      <c r="AO196" s="77">
        <v>3.45</v>
      </c>
      <c r="AP196" s="78" t="s">
        <v>3935</v>
      </c>
    </row>
    <row r="197" spans="1:42" ht="12.75" customHeight="1" x14ac:dyDescent="0.25">
      <c r="A197" s="72">
        <v>59</v>
      </c>
      <c r="B197" s="72">
        <v>62</v>
      </c>
      <c r="C197" s="73" t="s">
        <v>1760</v>
      </c>
      <c r="D197" s="73">
        <f>VLOOKUP(C197,'[1]City Populations'!A194:B1140,2,FALSE)</f>
        <v>830</v>
      </c>
      <c r="E197" s="72" t="s">
        <v>1761</v>
      </c>
      <c r="F197" s="72" t="s">
        <v>1762</v>
      </c>
      <c r="G197" s="73" t="s">
        <v>17</v>
      </c>
      <c r="H197" s="74">
        <v>12.21</v>
      </c>
      <c r="I197" s="74">
        <v>47.01</v>
      </c>
      <c r="J197" s="74">
        <v>90.51</v>
      </c>
      <c r="K197" s="74">
        <v>1000</v>
      </c>
      <c r="L197" s="74">
        <v>8.6999999999999993</v>
      </c>
      <c r="M197" s="74">
        <v>438.51</v>
      </c>
      <c r="N197" s="74" t="s">
        <v>3936</v>
      </c>
      <c r="O197" s="74">
        <v>1000</v>
      </c>
      <c r="P197" s="74" t="s">
        <v>2985</v>
      </c>
      <c r="Q197" s="75" t="s">
        <v>2985</v>
      </c>
      <c r="R197" s="75" t="s">
        <v>2985</v>
      </c>
      <c r="S197" s="75">
        <v>30.02</v>
      </c>
      <c r="T197" s="75" t="s">
        <v>2985</v>
      </c>
      <c r="U197" s="75" t="s">
        <v>2985</v>
      </c>
      <c r="V197" s="75">
        <v>30.02</v>
      </c>
      <c r="W197" s="75">
        <v>1000</v>
      </c>
      <c r="X197" s="75">
        <v>310</v>
      </c>
      <c r="Y197" s="75" t="s">
        <v>2985</v>
      </c>
      <c r="Z197" s="75" t="s">
        <v>2987</v>
      </c>
      <c r="AA197" s="75" t="s">
        <v>2985</v>
      </c>
      <c r="AB197" s="75" t="s">
        <v>2985</v>
      </c>
      <c r="AC197" s="75" t="s">
        <v>2985</v>
      </c>
      <c r="AD197" s="75" t="s">
        <v>2985</v>
      </c>
      <c r="AE197" s="75" t="s">
        <v>2985</v>
      </c>
      <c r="AF197" s="75" t="s">
        <v>2985</v>
      </c>
      <c r="AG197" s="76" t="s">
        <v>20</v>
      </c>
      <c r="AH197" s="76" t="s">
        <v>2985</v>
      </c>
      <c r="AI197" s="76" t="s">
        <v>2985</v>
      </c>
      <c r="AJ197" s="77" t="s">
        <v>2985</v>
      </c>
      <c r="AK197" s="77" t="s">
        <v>20</v>
      </c>
      <c r="AL197" s="77" t="s">
        <v>2985</v>
      </c>
      <c r="AM197" s="77" t="s">
        <v>2985</v>
      </c>
      <c r="AN197" s="77" t="s">
        <v>2985</v>
      </c>
      <c r="AO197" s="77" t="s">
        <v>2985</v>
      </c>
      <c r="AP197" s="78" t="s">
        <v>3937</v>
      </c>
    </row>
    <row r="198" spans="1:42" ht="12.75" customHeight="1" x14ac:dyDescent="0.25">
      <c r="A198" s="72">
        <v>56</v>
      </c>
      <c r="B198" s="72">
        <v>59</v>
      </c>
      <c r="C198" s="73" t="s">
        <v>3938</v>
      </c>
      <c r="D198" s="73">
        <f>VLOOKUP(C198,'[1]City Populations'!A195:B1141,2,FALSE)</f>
        <v>1288</v>
      </c>
      <c r="E198" s="72" t="s">
        <v>3939</v>
      </c>
      <c r="F198" s="72" t="s">
        <v>3940</v>
      </c>
      <c r="G198" s="73" t="s">
        <v>17</v>
      </c>
      <c r="H198" s="74">
        <v>32.130000000000003</v>
      </c>
      <c r="I198" s="74">
        <v>40.159999999999997</v>
      </c>
      <c r="J198" s="74">
        <v>55.62</v>
      </c>
      <c r="K198" s="74">
        <v>2000</v>
      </c>
      <c r="L198" s="74" t="s">
        <v>3941</v>
      </c>
      <c r="M198" s="74" t="s">
        <v>2985</v>
      </c>
      <c r="N198" s="74" t="s">
        <v>2985</v>
      </c>
      <c r="O198" s="74" t="s">
        <v>2985</v>
      </c>
      <c r="P198" s="74" t="s">
        <v>2985</v>
      </c>
      <c r="Q198" s="75">
        <v>23.26</v>
      </c>
      <c r="R198" s="75" t="s">
        <v>2985</v>
      </c>
      <c r="S198" s="75">
        <v>2.48</v>
      </c>
      <c r="T198" s="75" t="s">
        <v>2985</v>
      </c>
      <c r="U198" s="75" t="s">
        <v>2985</v>
      </c>
      <c r="V198" s="75" t="s">
        <v>2985</v>
      </c>
      <c r="W198" s="75" t="s">
        <v>2985</v>
      </c>
      <c r="X198" s="75">
        <v>637</v>
      </c>
      <c r="Y198" s="75">
        <v>25</v>
      </c>
      <c r="Z198" s="75" t="s">
        <v>2987</v>
      </c>
      <c r="AA198" s="75" t="s">
        <v>2985</v>
      </c>
      <c r="AB198" s="75" t="s">
        <v>2985</v>
      </c>
      <c r="AC198" s="75" t="s">
        <v>2985</v>
      </c>
      <c r="AD198" s="75" t="s">
        <v>2985</v>
      </c>
      <c r="AE198" s="75" t="s">
        <v>2985</v>
      </c>
      <c r="AF198" s="75" t="s">
        <v>2985</v>
      </c>
      <c r="AG198" s="76" t="s">
        <v>20</v>
      </c>
      <c r="AH198" s="76" t="s">
        <v>2985</v>
      </c>
      <c r="AI198" s="76" t="s">
        <v>2985</v>
      </c>
      <c r="AJ198" s="77" t="s">
        <v>2985</v>
      </c>
      <c r="AK198" s="77" t="s">
        <v>20</v>
      </c>
      <c r="AL198" s="77" t="s">
        <v>2985</v>
      </c>
      <c r="AM198" s="77" t="s">
        <v>2985</v>
      </c>
      <c r="AN198" s="77" t="s">
        <v>20</v>
      </c>
      <c r="AO198" s="77" t="s">
        <v>2985</v>
      </c>
      <c r="AP198" s="78" t="s">
        <v>3942</v>
      </c>
    </row>
    <row r="199" spans="1:42" ht="12.75" customHeight="1" x14ac:dyDescent="0.25">
      <c r="A199" s="72">
        <v>326</v>
      </c>
      <c r="B199" s="72">
        <v>347</v>
      </c>
      <c r="C199" s="73" t="s">
        <v>2310</v>
      </c>
      <c r="D199" s="73">
        <f>VLOOKUP(C199,'[1]City Populations'!A196:B1142,2,FALSE)</f>
        <v>755</v>
      </c>
      <c r="E199" s="72" t="s">
        <v>3943</v>
      </c>
      <c r="F199" s="72" t="s">
        <v>3944</v>
      </c>
      <c r="G199" s="73" t="s">
        <v>17</v>
      </c>
      <c r="H199" s="74">
        <v>19.8</v>
      </c>
      <c r="I199" s="74">
        <v>2.68</v>
      </c>
      <c r="J199" s="74">
        <v>2.68</v>
      </c>
      <c r="K199" s="74">
        <v>4000</v>
      </c>
      <c r="L199" s="74" t="s">
        <v>3945</v>
      </c>
      <c r="M199" s="74">
        <v>143.08000000000001</v>
      </c>
      <c r="N199" s="74">
        <v>545.08000000000004</v>
      </c>
      <c r="O199" s="74" t="s">
        <v>3946</v>
      </c>
      <c r="P199" s="74" t="s">
        <v>2985</v>
      </c>
      <c r="Q199" s="75" t="s">
        <v>2985</v>
      </c>
      <c r="R199" s="75">
        <v>100</v>
      </c>
      <c r="S199" s="75" t="s">
        <v>2985</v>
      </c>
      <c r="T199" s="75" t="s">
        <v>2985</v>
      </c>
      <c r="U199" s="75">
        <v>100</v>
      </c>
      <c r="V199" s="75" t="s">
        <v>2985</v>
      </c>
      <c r="W199" s="75" t="s">
        <v>2985</v>
      </c>
      <c r="X199" s="75">
        <v>360</v>
      </c>
      <c r="Y199" s="75" t="s">
        <v>2985</v>
      </c>
      <c r="Z199" s="75" t="s">
        <v>2987</v>
      </c>
      <c r="AA199" s="75" t="s">
        <v>2985</v>
      </c>
      <c r="AB199" s="75" t="s">
        <v>2985</v>
      </c>
      <c r="AC199" s="75" t="s">
        <v>2985</v>
      </c>
      <c r="AD199" s="75" t="s">
        <v>2985</v>
      </c>
      <c r="AE199" s="75" t="s">
        <v>2985</v>
      </c>
      <c r="AF199" s="75" t="s">
        <v>2985</v>
      </c>
      <c r="AG199" s="76" t="s">
        <v>20</v>
      </c>
      <c r="AH199" s="76" t="s">
        <v>2985</v>
      </c>
      <c r="AI199" s="76" t="s">
        <v>2985</v>
      </c>
      <c r="AJ199" s="77" t="s">
        <v>2985</v>
      </c>
      <c r="AK199" s="77" t="s">
        <v>20</v>
      </c>
      <c r="AL199" s="77" t="s">
        <v>2985</v>
      </c>
      <c r="AM199" s="77" t="s">
        <v>17</v>
      </c>
      <c r="AN199" s="77" t="s">
        <v>2985</v>
      </c>
      <c r="AO199" s="77" t="s">
        <v>2985</v>
      </c>
      <c r="AP199" s="78" t="s">
        <v>3947</v>
      </c>
    </row>
    <row r="200" spans="1:42" ht="12.75" customHeight="1" x14ac:dyDescent="0.25">
      <c r="A200" s="72">
        <v>94</v>
      </c>
      <c r="B200" s="72">
        <v>102</v>
      </c>
      <c r="C200" s="73" t="s">
        <v>2683</v>
      </c>
      <c r="D200" s="73">
        <f>VLOOKUP(C200,'[1]City Populations'!A197:B1143,2,FALSE)</f>
        <v>445</v>
      </c>
      <c r="E200" s="72" t="s">
        <v>3948</v>
      </c>
      <c r="F200" s="72" t="s">
        <v>3949</v>
      </c>
      <c r="G200" s="73" t="s">
        <v>17</v>
      </c>
      <c r="H200" s="74">
        <v>25</v>
      </c>
      <c r="I200" s="74" t="s">
        <v>2985</v>
      </c>
      <c r="J200" s="74" t="s">
        <v>2985</v>
      </c>
      <c r="K200" s="74" t="s">
        <v>149</v>
      </c>
      <c r="L200" s="74" t="s">
        <v>2985</v>
      </c>
      <c r="M200" s="74" t="s">
        <v>2985</v>
      </c>
      <c r="N200" s="74" t="s">
        <v>2985</v>
      </c>
      <c r="O200" s="74" t="s">
        <v>2985</v>
      </c>
      <c r="P200" s="74" t="s">
        <v>3950</v>
      </c>
      <c r="Q200" s="75">
        <v>29</v>
      </c>
      <c r="R200" s="75" t="s">
        <v>2985</v>
      </c>
      <c r="S200" s="75" t="s">
        <v>2985</v>
      </c>
      <c r="T200" s="75">
        <v>29</v>
      </c>
      <c r="U200" s="75" t="s">
        <v>2985</v>
      </c>
      <c r="V200" s="75" t="s">
        <v>2985</v>
      </c>
      <c r="W200" s="75" t="s">
        <v>2985</v>
      </c>
      <c r="X200" s="75">
        <v>202</v>
      </c>
      <c r="Y200" s="75">
        <v>29</v>
      </c>
      <c r="Z200" s="75" t="s">
        <v>2985</v>
      </c>
      <c r="AA200" s="75" t="s">
        <v>2985</v>
      </c>
      <c r="AB200" s="75" t="s">
        <v>2987</v>
      </c>
      <c r="AC200" s="75" t="s">
        <v>2985</v>
      </c>
      <c r="AD200" s="75">
        <v>1400000</v>
      </c>
      <c r="AE200" s="75" t="s">
        <v>2985</v>
      </c>
      <c r="AF200" s="75" t="s">
        <v>2985</v>
      </c>
      <c r="AG200" s="76" t="s">
        <v>20</v>
      </c>
      <c r="AH200" s="76" t="s">
        <v>2985</v>
      </c>
      <c r="AI200" s="76" t="s">
        <v>2985</v>
      </c>
      <c r="AJ200" s="77" t="s">
        <v>2985</v>
      </c>
      <c r="AK200" s="77" t="s">
        <v>20</v>
      </c>
      <c r="AL200" s="77">
        <v>20.5</v>
      </c>
      <c r="AM200" s="77" t="s">
        <v>17</v>
      </c>
      <c r="AN200" s="77" t="s">
        <v>2985</v>
      </c>
      <c r="AO200" s="77">
        <v>20.5</v>
      </c>
      <c r="AP200" s="78" t="s">
        <v>2985</v>
      </c>
    </row>
    <row r="201" spans="1:42" ht="12.75" customHeight="1" x14ac:dyDescent="0.25">
      <c r="A201" s="72">
        <v>337</v>
      </c>
      <c r="B201" s="72">
        <v>358</v>
      </c>
      <c r="C201" s="73" t="s">
        <v>2169</v>
      </c>
      <c r="D201" s="73">
        <f>VLOOKUP(C201,'[1]City Populations'!A198:B1144,2,FALSE)</f>
        <v>159</v>
      </c>
      <c r="E201" s="72" t="s">
        <v>560</v>
      </c>
      <c r="F201" s="72" t="s">
        <v>561</v>
      </c>
      <c r="G201" s="73" t="s">
        <v>17</v>
      </c>
      <c r="H201" s="74">
        <v>30</v>
      </c>
      <c r="I201" s="74">
        <v>41</v>
      </c>
      <c r="J201" s="74">
        <v>68.5</v>
      </c>
      <c r="K201" s="74">
        <v>3000</v>
      </c>
      <c r="L201" s="74" t="s">
        <v>3951</v>
      </c>
      <c r="M201" s="74">
        <v>288.5</v>
      </c>
      <c r="N201" s="74" t="s">
        <v>3952</v>
      </c>
      <c r="O201" s="74" t="s">
        <v>3953</v>
      </c>
      <c r="P201" s="74" t="s">
        <v>95</v>
      </c>
      <c r="Q201" s="75" t="s">
        <v>2985</v>
      </c>
      <c r="R201" s="75" t="s">
        <v>2985</v>
      </c>
      <c r="S201" s="75" t="s">
        <v>2985</v>
      </c>
      <c r="T201" s="75" t="s">
        <v>2985</v>
      </c>
      <c r="U201" s="75" t="s">
        <v>2985</v>
      </c>
      <c r="V201" s="75" t="s">
        <v>2985</v>
      </c>
      <c r="W201" s="75" t="s">
        <v>1781</v>
      </c>
      <c r="X201" s="75">
        <v>88</v>
      </c>
      <c r="Y201" s="75">
        <v>37</v>
      </c>
      <c r="Z201" s="75" t="s">
        <v>2987</v>
      </c>
      <c r="AA201" s="75" t="s">
        <v>2985</v>
      </c>
      <c r="AB201" s="75" t="s">
        <v>2985</v>
      </c>
      <c r="AC201" s="75" t="s">
        <v>2985</v>
      </c>
      <c r="AD201" s="75" t="s">
        <v>2985</v>
      </c>
      <c r="AE201" s="75" t="s">
        <v>3009</v>
      </c>
      <c r="AF201" s="75" t="s">
        <v>3954</v>
      </c>
      <c r="AG201" s="76" t="s">
        <v>20</v>
      </c>
      <c r="AH201" s="76" t="s">
        <v>2985</v>
      </c>
      <c r="AI201" s="76" t="s">
        <v>2985</v>
      </c>
      <c r="AJ201" s="77" t="s">
        <v>17</v>
      </c>
      <c r="AK201" s="77" t="s">
        <v>2985</v>
      </c>
      <c r="AL201" s="77">
        <v>10.85</v>
      </c>
      <c r="AM201" s="77" t="s">
        <v>17</v>
      </c>
      <c r="AN201" s="77" t="s">
        <v>2985</v>
      </c>
      <c r="AO201" s="77" t="s">
        <v>2985</v>
      </c>
      <c r="AP201" s="78" t="s">
        <v>3955</v>
      </c>
    </row>
    <row r="202" spans="1:42" s="83" customFormat="1" ht="12.75" customHeight="1" x14ac:dyDescent="0.25">
      <c r="A202" s="82">
        <v>282</v>
      </c>
      <c r="B202" s="82">
        <v>302</v>
      </c>
      <c r="C202" s="82" t="s">
        <v>1924</v>
      </c>
      <c r="D202" s="82">
        <f>VLOOKUP(C202,'[1]City Populations'!A199:B1145,2,FALSE)</f>
        <v>1830</v>
      </c>
      <c r="E202" s="82" t="s">
        <v>3956</v>
      </c>
      <c r="F202" s="82" t="s">
        <v>1926</v>
      </c>
      <c r="G202" s="82" t="s">
        <v>17</v>
      </c>
      <c r="H202" s="82">
        <v>26.72</v>
      </c>
      <c r="I202" s="82">
        <v>49.79</v>
      </c>
      <c r="J202" s="82">
        <v>88.24</v>
      </c>
      <c r="K202" s="82" t="s">
        <v>3957</v>
      </c>
      <c r="L202" s="82" t="s">
        <v>3958</v>
      </c>
      <c r="M202" s="82">
        <v>321.44</v>
      </c>
      <c r="N202" s="82" t="s">
        <v>3959</v>
      </c>
      <c r="O202" s="82" t="s">
        <v>3960</v>
      </c>
      <c r="P202" s="82" t="s">
        <v>2985</v>
      </c>
      <c r="Q202" s="82" t="s">
        <v>2985</v>
      </c>
      <c r="R202" s="82">
        <v>92</v>
      </c>
      <c r="S202" s="82" t="s">
        <v>2985</v>
      </c>
      <c r="T202" s="82" t="s">
        <v>2985</v>
      </c>
      <c r="U202" s="82">
        <v>92</v>
      </c>
      <c r="V202" s="82" t="s">
        <v>2985</v>
      </c>
      <c r="W202" s="82" t="s">
        <v>2985</v>
      </c>
      <c r="X202" s="82">
        <v>820</v>
      </c>
      <c r="Y202" s="82" t="s">
        <v>2985</v>
      </c>
      <c r="Z202" s="82" t="s">
        <v>2985</v>
      </c>
      <c r="AA202" s="82" t="s">
        <v>2985</v>
      </c>
      <c r="AB202" s="82" t="s">
        <v>2985</v>
      </c>
      <c r="AC202" s="82" t="s">
        <v>2985</v>
      </c>
      <c r="AD202" s="82" t="s">
        <v>2985</v>
      </c>
      <c r="AE202" s="82" t="s">
        <v>3009</v>
      </c>
      <c r="AF202" s="82" t="s">
        <v>3961</v>
      </c>
      <c r="AG202" s="82" t="s">
        <v>47</v>
      </c>
      <c r="AH202" s="82" t="s">
        <v>2985</v>
      </c>
      <c r="AI202" s="82" t="s">
        <v>2985</v>
      </c>
      <c r="AJ202" s="82" t="s">
        <v>2985</v>
      </c>
      <c r="AK202" s="82" t="s">
        <v>20</v>
      </c>
      <c r="AL202" s="82" t="s">
        <v>2985</v>
      </c>
      <c r="AM202" s="82" t="s">
        <v>17</v>
      </c>
      <c r="AN202" s="82" t="s">
        <v>2985</v>
      </c>
      <c r="AO202" s="82">
        <v>13.1</v>
      </c>
      <c r="AP202" s="78" t="s">
        <v>3962</v>
      </c>
    </row>
    <row r="203" spans="1:42" ht="12.75" customHeight="1" x14ac:dyDescent="0.25">
      <c r="A203" s="72">
        <v>323</v>
      </c>
      <c r="B203" s="72">
        <v>343</v>
      </c>
      <c r="C203" s="73" t="s">
        <v>2696</v>
      </c>
      <c r="D203" s="73">
        <f>VLOOKUP(C203,'[1]City Populations'!A200:B1146,2,FALSE)</f>
        <v>3796</v>
      </c>
      <c r="E203" s="72" t="s">
        <v>3963</v>
      </c>
      <c r="F203" s="72" t="s">
        <v>3964</v>
      </c>
      <c r="G203" s="73" t="s">
        <v>17</v>
      </c>
      <c r="H203" s="74">
        <v>6.17</v>
      </c>
      <c r="I203" s="74">
        <v>26.17</v>
      </c>
      <c r="J203" s="74">
        <v>42.3</v>
      </c>
      <c r="K203" s="74" t="s">
        <v>3965</v>
      </c>
      <c r="L203" s="74" t="s">
        <v>3966</v>
      </c>
      <c r="M203" s="74">
        <v>207.5</v>
      </c>
      <c r="N203" s="74">
        <v>827</v>
      </c>
      <c r="O203" s="74" t="s">
        <v>3967</v>
      </c>
      <c r="P203" s="74" t="s">
        <v>2985</v>
      </c>
      <c r="Q203" s="75" t="s">
        <v>2985</v>
      </c>
      <c r="R203" s="75">
        <v>150</v>
      </c>
      <c r="S203" s="75" t="s">
        <v>2985</v>
      </c>
      <c r="T203" s="75" t="s">
        <v>2985</v>
      </c>
      <c r="U203" s="75">
        <v>150</v>
      </c>
      <c r="V203" s="75" t="s">
        <v>2985</v>
      </c>
      <c r="W203" s="75" t="s">
        <v>2985</v>
      </c>
      <c r="X203" s="75">
        <v>1700</v>
      </c>
      <c r="Y203" s="75">
        <v>33.26</v>
      </c>
      <c r="Z203" s="75" t="s">
        <v>2987</v>
      </c>
      <c r="AA203" s="75" t="s">
        <v>2987</v>
      </c>
      <c r="AB203" s="75" t="s">
        <v>2987</v>
      </c>
      <c r="AC203" s="75">
        <v>820000</v>
      </c>
      <c r="AD203" s="75">
        <v>1500000</v>
      </c>
      <c r="AE203" s="75" t="s">
        <v>2985</v>
      </c>
      <c r="AF203" s="75" t="s">
        <v>2985</v>
      </c>
      <c r="AG203" s="76" t="s">
        <v>17</v>
      </c>
      <c r="AH203" s="76" t="s">
        <v>2985</v>
      </c>
      <c r="AI203" s="76" t="s">
        <v>3968</v>
      </c>
      <c r="AJ203" s="77" t="s">
        <v>17</v>
      </c>
      <c r="AK203" s="77" t="s">
        <v>2985</v>
      </c>
      <c r="AL203" s="77">
        <v>13.35</v>
      </c>
      <c r="AM203" s="77" t="s">
        <v>17</v>
      </c>
      <c r="AN203" s="77" t="s">
        <v>2985</v>
      </c>
      <c r="AO203" s="77" t="s">
        <v>2985</v>
      </c>
      <c r="AP203" s="78" t="s">
        <v>3969</v>
      </c>
    </row>
    <row r="204" spans="1:42" ht="12.75" customHeight="1" x14ac:dyDescent="0.25">
      <c r="A204" s="72">
        <v>169</v>
      </c>
      <c r="B204" s="72">
        <v>182</v>
      </c>
      <c r="C204" s="73" t="s">
        <v>2698</v>
      </c>
      <c r="D204" s="73">
        <f>VLOOKUP(C204,'[1]City Populations'!A201:B1147,2,FALSE)</f>
        <v>898</v>
      </c>
      <c r="E204" s="72" t="s">
        <v>3970</v>
      </c>
      <c r="F204" s="72" t="s">
        <v>3971</v>
      </c>
      <c r="G204" s="73" t="s">
        <v>17</v>
      </c>
      <c r="H204" s="74">
        <v>29.45</v>
      </c>
      <c r="I204" s="74">
        <v>46.45</v>
      </c>
      <c r="J204" s="74">
        <v>68</v>
      </c>
      <c r="K204" s="74" t="s">
        <v>3008</v>
      </c>
      <c r="L204" s="74">
        <v>4.25</v>
      </c>
      <c r="M204" s="74">
        <v>238</v>
      </c>
      <c r="N204" s="74">
        <v>875.5</v>
      </c>
      <c r="O204" s="74" t="s">
        <v>3972</v>
      </c>
      <c r="P204" s="74" t="s">
        <v>3792</v>
      </c>
      <c r="Q204" s="75" t="s">
        <v>2985</v>
      </c>
      <c r="R204" s="75" t="s">
        <v>2985</v>
      </c>
      <c r="S204" s="75">
        <v>31.65</v>
      </c>
      <c r="T204" s="75" t="s">
        <v>2985</v>
      </c>
      <c r="U204" s="75" t="s">
        <v>2985</v>
      </c>
      <c r="V204" s="75">
        <v>31.65</v>
      </c>
      <c r="W204" s="75" t="s">
        <v>3136</v>
      </c>
      <c r="X204" s="75">
        <v>287</v>
      </c>
      <c r="Y204" s="75">
        <v>37.65</v>
      </c>
      <c r="Z204" s="75" t="s">
        <v>2987</v>
      </c>
      <c r="AA204" s="75" t="s">
        <v>2985</v>
      </c>
      <c r="AB204" s="75" t="s">
        <v>2985</v>
      </c>
      <c r="AC204" s="75" t="s">
        <v>2985</v>
      </c>
      <c r="AD204" s="75" t="s">
        <v>2985</v>
      </c>
      <c r="AE204" s="75" t="s">
        <v>2985</v>
      </c>
      <c r="AF204" s="75" t="s">
        <v>2985</v>
      </c>
      <c r="AG204" s="76" t="s">
        <v>20</v>
      </c>
      <c r="AH204" s="76" t="s">
        <v>2985</v>
      </c>
      <c r="AI204" s="76" t="s">
        <v>2985</v>
      </c>
      <c r="AJ204" s="77" t="s">
        <v>2985</v>
      </c>
      <c r="AK204" s="77" t="s">
        <v>20</v>
      </c>
      <c r="AL204" s="77" t="s">
        <v>2985</v>
      </c>
      <c r="AM204" s="77" t="s">
        <v>17</v>
      </c>
      <c r="AN204" s="77" t="s">
        <v>2985</v>
      </c>
      <c r="AO204" s="77">
        <v>1</v>
      </c>
      <c r="AP204" s="78" t="s">
        <v>2985</v>
      </c>
    </row>
    <row r="205" spans="1:42" ht="12.75" customHeight="1" x14ac:dyDescent="0.25">
      <c r="A205" s="72">
        <v>208</v>
      </c>
      <c r="B205" s="72">
        <v>222</v>
      </c>
      <c r="C205" s="73" t="s">
        <v>1711</v>
      </c>
      <c r="D205" s="73">
        <f>VLOOKUP(C205,'[1]City Populations'!A202:B1148,2,FALSE)</f>
        <v>226</v>
      </c>
      <c r="E205" s="72" t="s">
        <v>1712</v>
      </c>
      <c r="F205" s="72" t="s">
        <v>1713</v>
      </c>
      <c r="G205" s="73" t="s">
        <v>17</v>
      </c>
      <c r="H205" s="74">
        <v>10.35</v>
      </c>
      <c r="I205" s="74" t="s">
        <v>2985</v>
      </c>
      <c r="J205" s="74" t="s">
        <v>2985</v>
      </c>
      <c r="K205" s="74" t="s">
        <v>3973</v>
      </c>
      <c r="L205" s="74" t="s">
        <v>2985</v>
      </c>
      <c r="M205" s="74" t="s">
        <v>2985</v>
      </c>
      <c r="N205" s="74" t="s">
        <v>2985</v>
      </c>
      <c r="O205" s="74" t="s">
        <v>2985</v>
      </c>
      <c r="P205" s="74" t="s">
        <v>2985</v>
      </c>
      <c r="Q205" s="75">
        <v>14</v>
      </c>
      <c r="R205" s="75" t="s">
        <v>2985</v>
      </c>
      <c r="S205" s="75" t="s">
        <v>2985</v>
      </c>
      <c r="T205" s="75">
        <v>14</v>
      </c>
      <c r="U205" s="75" t="s">
        <v>2985</v>
      </c>
      <c r="V205" s="75" t="s">
        <v>2985</v>
      </c>
      <c r="W205" s="75" t="s">
        <v>2985</v>
      </c>
      <c r="X205" s="75">
        <v>125</v>
      </c>
      <c r="Y205" s="75">
        <v>14</v>
      </c>
      <c r="Z205" s="75" t="s">
        <v>2987</v>
      </c>
      <c r="AA205" s="75" t="s">
        <v>2985</v>
      </c>
      <c r="AB205" s="75" t="s">
        <v>2985</v>
      </c>
      <c r="AC205" s="75" t="s">
        <v>2985</v>
      </c>
      <c r="AD205" s="75" t="s">
        <v>2985</v>
      </c>
      <c r="AE205" s="75" t="s">
        <v>2985</v>
      </c>
      <c r="AF205" s="75" t="s">
        <v>2985</v>
      </c>
      <c r="AG205" s="76" t="s">
        <v>20</v>
      </c>
      <c r="AH205" s="76" t="s">
        <v>2985</v>
      </c>
      <c r="AI205" s="76" t="s">
        <v>2985</v>
      </c>
      <c r="AJ205" s="77" t="s">
        <v>2985</v>
      </c>
      <c r="AK205" s="77" t="s">
        <v>20</v>
      </c>
      <c r="AL205" s="77" t="s">
        <v>2985</v>
      </c>
      <c r="AM205" s="77" t="s">
        <v>2985</v>
      </c>
      <c r="AN205" s="77" t="s">
        <v>20</v>
      </c>
      <c r="AO205" s="77" t="s">
        <v>2985</v>
      </c>
      <c r="AP205" s="78" t="s">
        <v>2985</v>
      </c>
    </row>
    <row r="206" spans="1:42" ht="12.75" customHeight="1" x14ac:dyDescent="0.25">
      <c r="A206" s="72">
        <v>264</v>
      </c>
      <c r="B206" s="72">
        <v>284</v>
      </c>
      <c r="C206" s="73" t="s">
        <v>2699</v>
      </c>
      <c r="D206" s="73">
        <f>VLOOKUP(C206,'[1]City Populations'!A203:B1149,2,FALSE)</f>
        <v>169</v>
      </c>
      <c r="E206" s="72" t="s">
        <v>3974</v>
      </c>
      <c r="F206" s="72" t="s">
        <v>3975</v>
      </c>
      <c r="G206" s="73" t="s">
        <v>17</v>
      </c>
      <c r="H206" s="74">
        <v>20</v>
      </c>
      <c r="I206" s="74">
        <v>30</v>
      </c>
      <c r="J206" s="74">
        <v>55</v>
      </c>
      <c r="K206" s="74">
        <v>3000</v>
      </c>
      <c r="L206" s="74" t="s">
        <v>3578</v>
      </c>
      <c r="M206" s="74">
        <v>255</v>
      </c>
      <c r="N206" s="74" t="s">
        <v>3976</v>
      </c>
      <c r="O206" s="74" t="s">
        <v>3977</v>
      </c>
      <c r="P206" s="74" t="s">
        <v>2985</v>
      </c>
      <c r="Q206" s="75" t="s">
        <v>2985</v>
      </c>
      <c r="R206" s="75" t="s">
        <v>2985</v>
      </c>
      <c r="S206" s="75" t="s">
        <v>2985</v>
      </c>
      <c r="T206" s="75" t="s">
        <v>2985</v>
      </c>
      <c r="U206" s="75" t="s">
        <v>2985</v>
      </c>
      <c r="V206" s="75" t="s">
        <v>2985</v>
      </c>
      <c r="W206" s="75" t="s">
        <v>2985</v>
      </c>
      <c r="X206" s="75" t="s">
        <v>2985</v>
      </c>
      <c r="Y206" s="75" t="s">
        <v>2985</v>
      </c>
      <c r="Z206" s="75" t="s">
        <v>2985</v>
      </c>
      <c r="AA206" s="75" t="s">
        <v>2985</v>
      </c>
      <c r="AB206" s="75" t="s">
        <v>2985</v>
      </c>
      <c r="AC206" s="75" t="s">
        <v>2985</v>
      </c>
      <c r="AD206" s="75" t="s">
        <v>2985</v>
      </c>
      <c r="AE206" s="75" t="s">
        <v>2985</v>
      </c>
      <c r="AF206" s="75" t="s">
        <v>2985</v>
      </c>
      <c r="AG206" s="76" t="s">
        <v>20</v>
      </c>
      <c r="AH206" s="76" t="s">
        <v>2985</v>
      </c>
      <c r="AI206" s="76" t="s">
        <v>2985</v>
      </c>
      <c r="AJ206" s="77" t="s">
        <v>2985</v>
      </c>
      <c r="AK206" s="77" t="s">
        <v>20</v>
      </c>
      <c r="AL206" s="77" t="s">
        <v>2985</v>
      </c>
      <c r="AM206" s="77" t="s">
        <v>2985</v>
      </c>
      <c r="AN206" s="77" t="s">
        <v>2985</v>
      </c>
      <c r="AO206" s="77" t="s">
        <v>2985</v>
      </c>
      <c r="AP206" s="78" t="s">
        <v>3978</v>
      </c>
    </row>
    <row r="207" spans="1:42" s="83" customFormat="1" ht="12.75" customHeight="1" x14ac:dyDescent="0.25">
      <c r="A207" s="82">
        <v>39</v>
      </c>
      <c r="B207" s="82">
        <v>42</v>
      </c>
      <c r="C207" s="82" t="s">
        <v>218</v>
      </c>
      <c r="D207" s="82">
        <f>VLOOKUP(C207,'[1]City Populations'!A204:B1150,2,FALSE)</f>
        <v>665</v>
      </c>
      <c r="E207" s="82" t="s">
        <v>219</v>
      </c>
      <c r="F207" s="82" t="s">
        <v>220</v>
      </c>
      <c r="G207" s="82" t="s">
        <v>17</v>
      </c>
      <c r="H207" s="82">
        <v>25.3</v>
      </c>
      <c r="I207" s="82">
        <v>29.2</v>
      </c>
      <c r="J207" s="82">
        <v>44.8</v>
      </c>
      <c r="K207" s="82">
        <v>4000</v>
      </c>
      <c r="L207" s="82" t="s">
        <v>3979</v>
      </c>
      <c r="M207" s="82" t="s">
        <v>2985</v>
      </c>
      <c r="N207" s="82" t="s">
        <v>2985</v>
      </c>
      <c r="O207" s="82" t="s">
        <v>2985</v>
      </c>
      <c r="P207" s="82" t="s">
        <v>2985</v>
      </c>
      <c r="Q207" s="82" t="s">
        <v>2985</v>
      </c>
      <c r="R207" s="82">
        <v>20</v>
      </c>
      <c r="S207" s="82">
        <v>4</v>
      </c>
      <c r="T207" s="82" t="s">
        <v>2985</v>
      </c>
      <c r="U207" s="82" t="s">
        <v>2985</v>
      </c>
      <c r="V207" s="82" t="s">
        <v>2985</v>
      </c>
      <c r="W207" s="82" t="s">
        <v>2985</v>
      </c>
      <c r="X207" s="82">
        <v>338</v>
      </c>
      <c r="Y207" s="82">
        <v>20</v>
      </c>
      <c r="Z207" s="82" t="s">
        <v>2987</v>
      </c>
      <c r="AA207" s="82" t="s">
        <v>2985</v>
      </c>
      <c r="AB207" s="82" t="s">
        <v>2985</v>
      </c>
      <c r="AC207" s="82" t="s">
        <v>2985</v>
      </c>
      <c r="AD207" s="82" t="s">
        <v>2985</v>
      </c>
      <c r="AE207" s="82" t="s">
        <v>2985</v>
      </c>
      <c r="AF207" s="82" t="s">
        <v>2985</v>
      </c>
      <c r="AG207" s="82" t="s">
        <v>20</v>
      </c>
      <c r="AH207" s="82" t="s">
        <v>2985</v>
      </c>
      <c r="AI207" s="82" t="s">
        <v>2985</v>
      </c>
      <c r="AJ207" s="82" t="s">
        <v>2985</v>
      </c>
      <c r="AK207" s="82" t="s">
        <v>20</v>
      </c>
      <c r="AL207" s="82" t="s">
        <v>2985</v>
      </c>
      <c r="AM207" s="82" t="s">
        <v>2985</v>
      </c>
      <c r="AN207" s="82" t="s">
        <v>20</v>
      </c>
      <c r="AO207" s="82" t="s">
        <v>2985</v>
      </c>
      <c r="AP207" s="78" t="s">
        <v>2985</v>
      </c>
    </row>
    <row r="208" spans="1:42" ht="12.75" customHeight="1" x14ac:dyDescent="0.25">
      <c r="A208" s="72">
        <v>80</v>
      </c>
      <c r="B208" s="72">
        <v>84</v>
      </c>
      <c r="C208" s="73" t="s">
        <v>2155</v>
      </c>
      <c r="D208" s="73">
        <f>VLOOKUP(C208,'[1]City Populations'!A205:B1151,2,FALSE)</f>
        <v>150</v>
      </c>
      <c r="E208" s="72" t="s">
        <v>3980</v>
      </c>
      <c r="F208" s="72" t="s">
        <v>3981</v>
      </c>
      <c r="G208" s="73" t="s">
        <v>17</v>
      </c>
      <c r="H208" s="74">
        <v>20</v>
      </c>
      <c r="I208" s="74">
        <v>22</v>
      </c>
      <c r="J208" s="74">
        <v>49.5</v>
      </c>
      <c r="K208" s="74">
        <v>1000</v>
      </c>
      <c r="L208" s="74" t="s">
        <v>3982</v>
      </c>
      <c r="M208" s="74" t="s">
        <v>3982</v>
      </c>
      <c r="N208" s="74" t="s">
        <v>3982</v>
      </c>
      <c r="O208" s="74" t="s">
        <v>3983</v>
      </c>
      <c r="P208" s="74" t="s">
        <v>75</v>
      </c>
      <c r="Q208" s="75">
        <v>30</v>
      </c>
      <c r="R208" s="75" t="s">
        <v>2985</v>
      </c>
      <c r="S208" s="75" t="s">
        <v>2985</v>
      </c>
      <c r="T208" s="75">
        <v>30</v>
      </c>
      <c r="U208" s="75" t="s">
        <v>2985</v>
      </c>
      <c r="V208" s="75" t="s">
        <v>2985</v>
      </c>
      <c r="W208" s="75" t="s">
        <v>3984</v>
      </c>
      <c r="X208" s="75">
        <v>60</v>
      </c>
      <c r="Y208" s="75">
        <v>30</v>
      </c>
      <c r="Z208" s="75" t="s">
        <v>2987</v>
      </c>
      <c r="AA208" s="75" t="s">
        <v>2987</v>
      </c>
      <c r="AB208" s="75" t="s">
        <v>2985</v>
      </c>
      <c r="AC208" s="75">
        <v>216000</v>
      </c>
      <c r="AD208" s="75" t="s">
        <v>2985</v>
      </c>
      <c r="AE208" s="75" t="s">
        <v>2985</v>
      </c>
      <c r="AF208" s="75" t="s">
        <v>2985</v>
      </c>
      <c r="AG208" s="76" t="s">
        <v>20</v>
      </c>
      <c r="AH208" s="76" t="s">
        <v>2985</v>
      </c>
      <c r="AI208" s="76" t="s">
        <v>2985</v>
      </c>
      <c r="AJ208" s="77" t="s">
        <v>2985</v>
      </c>
      <c r="AK208" s="77" t="s">
        <v>20</v>
      </c>
      <c r="AL208" s="77" t="s">
        <v>2985</v>
      </c>
      <c r="AM208" s="77" t="s">
        <v>2985</v>
      </c>
      <c r="AN208" s="77" t="s">
        <v>20</v>
      </c>
      <c r="AO208" s="77" t="s">
        <v>2985</v>
      </c>
      <c r="AP208" s="78" t="s">
        <v>2985</v>
      </c>
    </row>
    <row r="209" spans="1:42" ht="12.75" customHeight="1" x14ac:dyDescent="0.25">
      <c r="A209" s="82">
        <v>191</v>
      </c>
      <c r="B209" s="82">
        <v>204</v>
      </c>
      <c r="C209" s="73" t="s">
        <v>2311</v>
      </c>
      <c r="D209" s="73">
        <f>VLOOKUP(C209,'[1]City Populations'!A206:B1152,2,FALSE)</f>
        <v>4506</v>
      </c>
      <c r="E209" s="82" t="s">
        <v>3985</v>
      </c>
      <c r="F209" s="82" t="s">
        <v>3986</v>
      </c>
      <c r="G209" s="73" t="s">
        <v>17</v>
      </c>
      <c r="H209" s="74">
        <v>10.95</v>
      </c>
      <c r="I209" s="74">
        <v>35.96</v>
      </c>
      <c r="J209" s="74">
        <v>71.95</v>
      </c>
      <c r="K209" s="74" t="s">
        <v>3987</v>
      </c>
      <c r="L209" s="74" t="s">
        <v>2985</v>
      </c>
      <c r="M209" s="74">
        <v>360</v>
      </c>
      <c r="N209" s="74" t="s">
        <v>3988</v>
      </c>
      <c r="O209" s="74" t="s">
        <v>3989</v>
      </c>
      <c r="P209" s="74" t="s">
        <v>3990</v>
      </c>
      <c r="Q209" s="75">
        <v>0</v>
      </c>
      <c r="R209" s="75">
        <v>100</v>
      </c>
      <c r="S209" s="75">
        <v>5.52</v>
      </c>
      <c r="T209" s="75">
        <v>0</v>
      </c>
      <c r="U209" s="75">
        <v>100</v>
      </c>
      <c r="V209" s="75">
        <v>5.91</v>
      </c>
      <c r="W209" s="75">
        <v>220</v>
      </c>
      <c r="X209" s="75">
        <v>1365</v>
      </c>
      <c r="Y209" s="75">
        <v>29.28</v>
      </c>
      <c r="Z209" s="75" t="s">
        <v>2985</v>
      </c>
      <c r="AA209" s="75" t="s">
        <v>2985</v>
      </c>
      <c r="AB209" s="75" t="s">
        <v>2985</v>
      </c>
      <c r="AC209" s="75" t="s">
        <v>2985</v>
      </c>
      <c r="AD209" s="75" t="s">
        <v>2985</v>
      </c>
      <c r="AE209" s="75" t="s">
        <v>2985</v>
      </c>
      <c r="AF209" s="75" t="s">
        <v>2985</v>
      </c>
      <c r="AG209" s="76" t="s">
        <v>17</v>
      </c>
      <c r="AH209" s="76">
        <v>3</v>
      </c>
      <c r="AI209" s="76" t="s">
        <v>2985</v>
      </c>
      <c r="AJ209" s="77" t="s">
        <v>2985</v>
      </c>
      <c r="AK209" s="77" t="s">
        <v>20</v>
      </c>
      <c r="AL209" s="77" t="s">
        <v>2985</v>
      </c>
      <c r="AM209" s="77" t="s">
        <v>17</v>
      </c>
      <c r="AN209" s="77" t="s">
        <v>2985</v>
      </c>
      <c r="AO209" s="77">
        <v>10.5</v>
      </c>
      <c r="AP209" s="78" t="s">
        <v>2985</v>
      </c>
    </row>
    <row r="210" spans="1:42" ht="12.75" customHeight="1" x14ac:dyDescent="0.25">
      <c r="A210" s="82">
        <v>250</v>
      </c>
      <c r="B210" s="82">
        <v>270</v>
      </c>
      <c r="C210" s="73" t="s">
        <v>2071</v>
      </c>
      <c r="D210" s="73">
        <f>VLOOKUP(C210,'[1]City Populations'!A207:B1153,2,FALSE)</f>
        <v>4506</v>
      </c>
      <c r="E210" s="82" t="s">
        <v>2072</v>
      </c>
      <c r="F210" s="82" t="s">
        <v>3991</v>
      </c>
      <c r="G210" s="73" t="s">
        <v>17</v>
      </c>
      <c r="H210" s="74">
        <v>10.95</v>
      </c>
      <c r="I210" s="74">
        <v>36.01</v>
      </c>
      <c r="J210" s="74">
        <v>71.95</v>
      </c>
      <c r="K210" s="74" t="s">
        <v>3992</v>
      </c>
      <c r="L210" s="74" t="s">
        <v>1546</v>
      </c>
      <c r="M210" s="74">
        <v>359.85</v>
      </c>
      <c r="N210" s="74" t="s">
        <v>3993</v>
      </c>
      <c r="O210" s="74" t="s">
        <v>3994</v>
      </c>
      <c r="P210" s="74" t="s">
        <v>3995</v>
      </c>
      <c r="Q210" s="75">
        <v>9.01</v>
      </c>
      <c r="R210" s="75">
        <v>100</v>
      </c>
      <c r="S210" s="75">
        <v>5.52</v>
      </c>
      <c r="T210" s="75">
        <v>9.01</v>
      </c>
      <c r="U210" s="75">
        <v>100</v>
      </c>
      <c r="V210" s="75">
        <v>5.52</v>
      </c>
      <c r="W210" s="75" t="s">
        <v>3996</v>
      </c>
      <c r="X210" s="75">
        <v>1367</v>
      </c>
      <c r="Y210" s="75">
        <v>24.53</v>
      </c>
      <c r="Z210" s="75" t="s">
        <v>2987</v>
      </c>
      <c r="AA210" s="75" t="s">
        <v>2985</v>
      </c>
      <c r="AB210" s="75" t="s">
        <v>2985</v>
      </c>
      <c r="AC210" s="75" t="s">
        <v>2985</v>
      </c>
      <c r="AD210" s="75" t="s">
        <v>2985</v>
      </c>
      <c r="AE210" s="75" t="s">
        <v>2985</v>
      </c>
      <c r="AF210" s="75" t="s">
        <v>2985</v>
      </c>
      <c r="AG210" s="76" t="s">
        <v>17</v>
      </c>
      <c r="AH210" s="76">
        <v>3</v>
      </c>
      <c r="AI210" s="76" t="s">
        <v>3997</v>
      </c>
      <c r="AJ210" s="77" t="s">
        <v>2985</v>
      </c>
      <c r="AK210" s="77" t="s">
        <v>20</v>
      </c>
      <c r="AL210" s="77">
        <v>10.5</v>
      </c>
      <c r="AM210" s="77" t="s">
        <v>2985</v>
      </c>
      <c r="AN210" s="77" t="s">
        <v>20</v>
      </c>
      <c r="AO210" s="77" t="s">
        <v>2985</v>
      </c>
      <c r="AP210" s="78" t="s">
        <v>3998</v>
      </c>
    </row>
    <row r="211" spans="1:42" s="83" customFormat="1" ht="12.75" customHeight="1" x14ac:dyDescent="0.25">
      <c r="A211" s="82">
        <v>331</v>
      </c>
      <c r="B211" s="82">
        <v>352</v>
      </c>
      <c r="C211" s="82" t="s">
        <v>1490</v>
      </c>
      <c r="D211" s="82">
        <f>VLOOKUP(C211,'[1]City Populations'!A208:B1154,2,FALSE)</f>
        <v>1618</v>
      </c>
      <c r="E211" s="82" t="s">
        <v>3999</v>
      </c>
      <c r="F211" s="82" t="s">
        <v>4000</v>
      </c>
      <c r="G211" s="82" t="s">
        <v>17</v>
      </c>
      <c r="H211" s="82">
        <v>8</v>
      </c>
      <c r="I211" s="82">
        <v>21</v>
      </c>
      <c r="J211" s="82">
        <v>37.25</v>
      </c>
      <c r="K211" s="82">
        <v>1000</v>
      </c>
      <c r="L211" s="82" t="s">
        <v>4001</v>
      </c>
      <c r="M211" s="82">
        <v>167.25</v>
      </c>
      <c r="N211" s="82">
        <v>654.75</v>
      </c>
      <c r="O211" s="82" t="s">
        <v>4002</v>
      </c>
      <c r="P211" s="82" t="s">
        <v>4003</v>
      </c>
      <c r="Q211" s="82" t="s">
        <v>2985</v>
      </c>
      <c r="R211" s="82" t="s">
        <v>2985</v>
      </c>
      <c r="S211" s="82">
        <v>2.1</v>
      </c>
      <c r="T211" s="82" t="s">
        <v>2985</v>
      </c>
      <c r="U211" s="82" t="s">
        <v>2985</v>
      </c>
      <c r="V211" s="82">
        <v>2.1</v>
      </c>
      <c r="W211" s="82" t="s">
        <v>4004</v>
      </c>
      <c r="X211" s="82">
        <v>697</v>
      </c>
      <c r="Y211" s="82">
        <v>23.35</v>
      </c>
      <c r="Z211" s="82" t="s">
        <v>2985</v>
      </c>
      <c r="AA211" s="82" t="s">
        <v>2987</v>
      </c>
      <c r="AB211" s="82" t="s">
        <v>2985</v>
      </c>
      <c r="AC211" s="82">
        <v>400000</v>
      </c>
      <c r="AD211" s="82" t="s">
        <v>2985</v>
      </c>
      <c r="AE211" s="82" t="s">
        <v>2985</v>
      </c>
      <c r="AF211" s="82" t="s">
        <v>2985</v>
      </c>
      <c r="AG211" s="82" t="s">
        <v>17</v>
      </c>
      <c r="AH211" s="82">
        <v>1.5</v>
      </c>
      <c r="AI211" s="82" t="s">
        <v>4005</v>
      </c>
      <c r="AJ211" s="82" t="s">
        <v>2985</v>
      </c>
      <c r="AK211" s="82" t="s">
        <v>20</v>
      </c>
      <c r="AL211" s="82" t="s">
        <v>2985</v>
      </c>
      <c r="AM211" s="82" t="s">
        <v>17</v>
      </c>
      <c r="AN211" s="82" t="s">
        <v>2985</v>
      </c>
      <c r="AO211" s="82">
        <v>3.5</v>
      </c>
      <c r="AP211" s="78" t="s">
        <v>2985</v>
      </c>
    </row>
    <row r="212" spans="1:42" s="80" customFormat="1" ht="12.75" customHeight="1" x14ac:dyDescent="0.25">
      <c r="A212" s="72">
        <v>8</v>
      </c>
      <c r="B212" s="72">
        <v>9</v>
      </c>
      <c r="C212" s="73" t="s">
        <v>2706</v>
      </c>
      <c r="D212" s="73">
        <f>VLOOKUP(C212,'[1]City Populations'!A209:B1155,2,FALSE)</f>
        <v>756</v>
      </c>
      <c r="E212" s="72" t="s">
        <v>4006</v>
      </c>
      <c r="F212" s="72" t="s">
        <v>4007</v>
      </c>
      <c r="G212" s="73" t="s">
        <v>17</v>
      </c>
      <c r="H212" s="74">
        <v>21</v>
      </c>
      <c r="I212" s="74">
        <v>41</v>
      </c>
      <c r="J212" s="74">
        <v>77</v>
      </c>
      <c r="K212" s="74">
        <v>2000</v>
      </c>
      <c r="L212" s="74" t="s">
        <v>4008</v>
      </c>
      <c r="M212" s="74">
        <v>357</v>
      </c>
      <c r="N212" s="74" t="s">
        <v>4009</v>
      </c>
      <c r="O212" s="74" t="s">
        <v>287</v>
      </c>
      <c r="P212" s="74" t="s">
        <v>2985</v>
      </c>
      <c r="Q212" s="75">
        <v>18</v>
      </c>
      <c r="R212" s="75" t="s">
        <v>2985</v>
      </c>
      <c r="S212" s="75">
        <v>4.5</v>
      </c>
      <c r="T212" s="75">
        <v>18</v>
      </c>
      <c r="U212" s="75" t="s">
        <v>2985</v>
      </c>
      <c r="V212" s="75">
        <v>4.5</v>
      </c>
      <c r="W212" s="75" t="s">
        <v>778</v>
      </c>
      <c r="X212" s="75">
        <v>356</v>
      </c>
      <c r="Y212" s="75">
        <v>3000</v>
      </c>
      <c r="Z212" s="75" t="s">
        <v>2987</v>
      </c>
      <c r="AA212" s="75" t="s">
        <v>2985</v>
      </c>
      <c r="AB212" s="75" t="s">
        <v>2985</v>
      </c>
      <c r="AC212" s="75" t="s">
        <v>2985</v>
      </c>
      <c r="AD212" s="75" t="s">
        <v>2985</v>
      </c>
      <c r="AE212" s="75" t="s">
        <v>2985</v>
      </c>
      <c r="AF212" s="75" t="s">
        <v>2985</v>
      </c>
      <c r="AG212" s="76" t="s">
        <v>47</v>
      </c>
      <c r="AH212" s="76" t="s">
        <v>2985</v>
      </c>
      <c r="AI212" s="76" t="s">
        <v>2985</v>
      </c>
      <c r="AJ212" s="77" t="s">
        <v>2985</v>
      </c>
      <c r="AK212" s="77" t="s">
        <v>20</v>
      </c>
      <c r="AL212" s="77">
        <v>18.53</v>
      </c>
      <c r="AM212" s="77" t="s">
        <v>17</v>
      </c>
      <c r="AN212" s="77" t="s">
        <v>2985</v>
      </c>
      <c r="AO212" s="77">
        <v>5.35</v>
      </c>
      <c r="AP212" s="78" t="s">
        <v>4010</v>
      </c>
    </row>
    <row r="213" spans="1:42" ht="12.75" customHeight="1" x14ac:dyDescent="0.25">
      <c r="A213" s="72"/>
      <c r="B213" s="72"/>
      <c r="C213" s="73" t="s">
        <v>2707</v>
      </c>
      <c r="D213" s="73">
        <f>VLOOKUP(C213,'[1]City Populations'!A210:B1156,2,FALSE)</f>
        <v>22886</v>
      </c>
      <c r="E213" s="72" t="s">
        <v>4011</v>
      </c>
      <c r="F213" s="84" t="s">
        <v>4012</v>
      </c>
      <c r="G213" s="73" t="s">
        <v>17</v>
      </c>
      <c r="H213" s="74"/>
      <c r="I213" s="74"/>
      <c r="J213" s="74"/>
      <c r="K213" s="74" t="s">
        <v>4013</v>
      </c>
      <c r="L213" s="74"/>
      <c r="M213" s="74"/>
      <c r="N213" s="74"/>
      <c r="O213" s="74"/>
      <c r="P213" s="74"/>
      <c r="Q213" s="75"/>
      <c r="R213" s="75"/>
      <c r="S213" s="75"/>
      <c r="T213" s="75"/>
      <c r="U213" s="75"/>
      <c r="V213" s="75"/>
      <c r="W213" s="85" t="s">
        <v>4014</v>
      </c>
      <c r="X213" s="75">
        <v>9200</v>
      </c>
      <c r="Y213" s="75" t="s">
        <v>4015</v>
      </c>
      <c r="Z213" s="75" t="s">
        <v>2987</v>
      </c>
      <c r="AA213" s="75" t="s">
        <v>2987</v>
      </c>
      <c r="AB213" s="75" t="s">
        <v>2987</v>
      </c>
      <c r="AC213" s="75" t="s">
        <v>4016</v>
      </c>
      <c r="AD213" s="75"/>
      <c r="AE213" s="75"/>
      <c r="AF213" s="75"/>
      <c r="AG213" s="76" t="s">
        <v>20</v>
      </c>
      <c r="AH213" s="76"/>
      <c r="AI213" s="76"/>
      <c r="AJ213" s="77" t="s">
        <v>17</v>
      </c>
      <c r="AK213" s="77"/>
      <c r="AL213" s="77" t="s">
        <v>4017</v>
      </c>
      <c r="AM213" s="77" t="s">
        <v>17</v>
      </c>
      <c r="AN213" s="77"/>
      <c r="AO213" s="77" t="s">
        <v>4018</v>
      </c>
      <c r="AP213" s="78"/>
    </row>
    <row r="214" spans="1:42" ht="12.75" customHeight="1" x14ac:dyDescent="0.25">
      <c r="A214" s="72">
        <v>31</v>
      </c>
      <c r="B214" s="72">
        <v>32</v>
      </c>
      <c r="C214" s="73" t="s">
        <v>2213</v>
      </c>
      <c r="D214" s="73">
        <f>VLOOKUP(C214,'[1]City Populations'!A211:B1157,2,FALSE)</f>
        <v>425</v>
      </c>
      <c r="E214" s="72" t="s">
        <v>162</v>
      </c>
      <c r="F214" s="72" t="s">
        <v>163</v>
      </c>
      <c r="G214" s="73" t="s">
        <v>17</v>
      </c>
      <c r="H214" s="74">
        <v>28</v>
      </c>
      <c r="I214" s="74" t="s">
        <v>2985</v>
      </c>
      <c r="J214" s="74" t="s">
        <v>2985</v>
      </c>
      <c r="K214" s="74">
        <v>3000</v>
      </c>
      <c r="L214" s="74">
        <v>8</v>
      </c>
      <c r="M214" s="74" t="s">
        <v>2985</v>
      </c>
      <c r="N214" s="74" t="s">
        <v>2985</v>
      </c>
      <c r="O214" s="74" t="s">
        <v>4019</v>
      </c>
      <c r="P214" s="74" t="s">
        <v>2985</v>
      </c>
      <c r="Q214" s="75" t="s">
        <v>2985</v>
      </c>
      <c r="R214" s="75" t="s">
        <v>2985</v>
      </c>
      <c r="S214" s="75" t="s">
        <v>2985</v>
      </c>
      <c r="T214" s="75" t="s">
        <v>2985</v>
      </c>
      <c r="U214" s="75" t="s">
        <v>2985</v>
      </c>
      <c r="V214" s="75" t="s">
        <v>2985</v>
      </c>
      <c r="W214" s="75" t="s">
        <v>4020</v>
      </c>
      <c r="X214" s="75">
        <v>150</v>
      </c>
      <c r="Y214" s="75">
        <v>37</v>
      </c>
      <c r="Z214" s="75" t="s">
        <v>2985</v>
      </c>
      <c r="AA214" s="75" t="s">
        <v>2987</v>
      </c>
      <c r="AB214" s="75" t="s">
        <v>2985</v>
      </c>
      <c r="AC214" s="75">
        <v>451000</v>
      </c>
      <c r="AD214" s="75" t="s">
        <v>2985</v>
      </c>
      <c r="AE214" s="75" t="s">
        <v>2985</v>
      </c>
      <c r="AF214" s="75" t="s">
        <v>2985</v>
      </c>
      <c r="AG214" s="76" t="s">
        <v>20</v>
      </c>
      <c r="AH214" s="76" t="s">
        <v>2985</v>
      </c>
      <c r="AI214" s="76" t="s">
        <v>2985</v>
      </c>
      <c r="AJ214" s="77" t="s">
        <v>2985</v>
      </c>
      <c r="AK214" s="77" t="s">
        <v>20</v>
      </c>
      <c r="AL214" s="77" t="s">
        <v>2985</v>
      </c>
      <c r="AM214" s="77" t="s">
        <v>2985</v>
      </c>
      <c r="AN214" s="77" t="s">
        <v>20</v>
      </c>
      <c r="AO214" s="77" t="s">
        <v>2985</v>
      </c>
      <c r="AP214" s="78" t="s">
        <v>2985</v>
      </c>
    </row>
    <row r="215" spans="1:42" ht="12.75" customHeight="1" x14ac:dyDescent="0.25">
      <c r="A215" s="72">
        <v>336</v>
      </c>
      <c r="B215" s="72">
        <v>357</v>
      </c>
      <c r="C215" s="73" t="s">
        <v>710</v>
      </c>
      <c r="D215" s="73">
        <f>VLOOKUP(C215,'[1]City Populations'!A212:B1158,2,FALSE)</f>
        <v>6798</v>
      </c>
      <c r="E215" s="72" t="s">
        <v>711</v>
      </c>
      <c r="F215" s="72" t="s">
        <v>4021</v>
      </c>
      <c r="G215" s="73" t="s">
        <v>17</v>
      </c>
      <c r="H215" s="74">
        <v>13</v>
      </c>
      <c r="I215" s="74">
        <v>30</v>
      </c>
      <c r="J215" s="74">
        <v>61</v>
      </c>
      <c r="K215" s="74" t="s">
        <v>4022</v>
      </c>
      <c r="L215" s="74" t="s">
        <v>75</v>
      </c>
      <c r="M215" s="74">
        <v>321</v>
      </c>
      <c r="N215" s="74" t="s">
        <v>4023</v>
      </c>
      <c r="O215" s="74" t="s">
        <v>4024</v>
      </c>
      <c r="P215" s="74" t="s">
        <v>4025</v>
      </c>
      <c r="Q215" s="75">
        <v>9.84</v>
      </c>
      <c r="R215" s="75" t="s">
        <v>2985</v>
      </c>
      <c r="S215" s="75">
        <v>4.22</v>
      </c>
      <c r="T215" s="75">
        <v>9.84</v>
      </c>
      <c r="U215" s="75" t="s">
        <v>2985</v>
      </c>
      <c r="V215" s="75">
        <v>4.22</v>
      </c>
      <c r="W215" s="75" t="s">
        <v>4026</v>
      </c>
      <c r="X215" s="75">
        <v>2800</v>
      </c>
      <c r="Y215" s="75">
        <v>30.94</v>
      </c>
      <c r="Z215" s="75" t="s">
        <v>2985</v>
      </c>
      <c r="AA215" s="75" t="s">
        <v>2985</v>
      </c>
      <c r="AB215" s="75" t="s">
        <v>2987</v>
      </c>
      <c r="AC215" s="75" t="s">
        <v>2985</v>
      </c>
      <c r="AD215" s="75">
        <v>20000000</v>
      </c>
      <c r="AE215" s="75" t="s">
        <v>2985</v>
      </c>
      <c r="AF215" s="75" t="s">
        <v>2985</v>
      </c>
      <c r="AG215" s="76" t="s">
        <v>17</v>
      </c>
      <c r="AH215" s="76">
        <v>5.25</v>
      </c>
      <c r="AI215" s="76" t="s">
        <v>4027</v>
      </c>
      <c r="AJ215" s="77" t="s">
        <v>2985</v>
      </c>
      <c r="AK215" s="77" t="s">
        <v>20</v>
      </c>
      <c r="AL215" s="77" t="s">
        <v>2985</v>
      </c>
      <c r="AM215" s="77" t="s">
        <v>17</v>
      </c>
      <c r="AN215" s="77" t="s">
        <v>2985</v>
      </c>
      <c r="AO215" s="77">
        <v>1.45</v>
      </c>
      <c r="AP215" s="78" t="s">
        <v>2985</v>
      </c>
    </row>
    <row r="216" spans="1:42" ht="12.75" customHeight="1" x14ac:dyDescent="0.25">
      <c r="A216" s="72">
        <v>28</v>
      </c>
      <c r="B216" s="72">
        <v>29</v>
      </c>
      <c r="C216" s="73" t="s">
        <v>421</v>
      </c>
      <c r="D216" s="73">
        <f>VLOOKUP(C216,'[1]City Populations'!A213:B1159,2,FALSE)</f>
        <v>3571</v>
      </c>
      <c r="E216" s="72" t="s">
        <v>4028</v>
      </c>
      <c r="F216" s="72" t="s">
        <v>4029</v>
      </c>
      <c r="G216" s="73" t="s">
        <v>17</v>
      </c>
      <c r="H216" s="74">
        <v>5</v>
      </c>
      <c r="I216" s="74">
        <v>10.5</v>
      </c>
      <c r="J216" s="74">
        <v>21</v>
      </c>
      <c r="K216" s="74">
        <v>200</v>
      </c>
      <c r="L216" s="74" t="s">
        <v>4030</v>
      </c>
      <c r="M216" s="74">
        <v>82</v>
      </c>
      <c r="N216" s="74">
        <v>253</v>
      </c>
      <c r="O216" s="74" t="s">
        <v>4031</v>
      </c>
      <c r="P216" s="74" t="s">
        <v>4032</v>
      </c>
      <c r="Q216" s="75" t="s">
        <v>2985</v>
      </c>
      <c r="R216" s="75" t="s">
        <v>2985</v>
      </c>
      <c r="S216" s="75">
        <v>9.8000000000000007</v>
      </c>
      <c r="T216" s="75" t="s">
        <v>2985</v>
      </c>
      <c r="U216" s="75" t="s">
        <v>2985</v>
      </c>
      <c r="V216" s="75">
        <v>18.8</v>
      </c>
      <c r="W216" s="75">
        <v>200</v>
      </c>
      <c r="X216" s="75">
        <v>1800</v>
      </c>
      <c r="Y216" s="75">
        <v>20</v>
      </c>
      <c r="Z216" s="75" t="s">
        <v>2985</v>
      </c>
      <c r="AA216" s="75" t="s">
        <v>2985</v>
      </c>
      <c r="AB216" s="75" t="s">
        <v>2987</v>
      </c>
      <c r="AC216" s="75" t="s">
        <v>2985</v>
      </c>
      <c r="AD216" s="75" t="s">
        <v>2985</v>
      </c>
      <c r="AE216" s="75" t="s">
        <v>2985</v>
      </c>
      <c r="AF216" s="75" t="s">
        <v>2985</v>
      </c>
      <c r="AG216" s="76" t="s">
        <v>20</v>
      </c>
      <c r="AH216" s="76" t="s">
        <v>2985</v>
      </c>
      <c r="AI216" s="76" t="s">
        <v>2985</v>
      </c>
      <c r="AJ216" s="77" t="s">
        <v>2985</v>
      </c>
      <c r="AK216" s="77" t="s">
        <v>20</v>
      </c>
      <c r="AL216" s="77" t="s">
        <v>2985</v>
      </c>
      <c r="AM216" s="77" t="s">
        <v>17</v>
      </c>
      <c r="AN216" s="77" t="s">
        <v>2985</v>
      </c>
      <c r="AO216" s="77">
        <v>3</v>
      </c>
      <c r="AP216" s="78" t="s">
        <v>2985</v>
      </c>
    </row>
    <row r="217" spans="1:42" ht="12.75" customHeight="1" x14ac:dyDescent="0.25">
      <c r="A217" s="72">
        <v>276</v>
      </c>
      <c r="B217" s="72">
        <v>296</v>
      </c>
      <c r="C217" s="73" t="s">
        <v>2708</v>
      </c>
      <c r="D217" s="73">
        <f>VLOOKUP(C217,'[1]City Populations'!A214:B1160,2,FALSE)</f>
        <v>137</v>
      </c>
      <c r="E217" s="72" t="s">
        <v>4033</v>
      </c>
      <c r="F217" s="72" t="s">
        <v>4034</v>
      </c>
      <c r="G217" s="73" t="s">
        <v>17</v>
      </c>
      <c r="H217" s="74">
        <v>9.6300000000000008</v>
      </c>
      <c r="I217" s="74">
        <v>11.77</v>
      </c>
      <c r="J217" s="74">
        <v>17.12</v>
      </c>
      <c r="K217" s="74" t="s">
        <v>4035</v>
      </c>
      <c r="L217" s="74" t="s">
        <v>4036</v>
      </c>
      <c r="M217" s="74">
        <v>59.92</v>
      </c>
      <c r="N217" s="74">
        <v>220.42</v>
      </c>
      <c r="O217" s="74" t="s">
        <v>4036</v>
      </c>
      <c r="P217" s="74" t="s">
        <v>2985</v>
      </c>
      <c r="Q217" s="75" t="s">
        <v>2985</v>
      </c>
      <c r="R217" s="75" t="s">
        <v>2985</v>
      </c>
      <c r="S217" s="75" t="s">
        <v>2985</v>
      </c>
      <c r="T217" s="75" t="s">
        <v>2985</v>
      </c>
      <c r="U217" s="75" t="s">
        <v>2985</v>
      </c>
      <c r="V217" s="75" t="s">
        <v>2985</v>
      </c>
      <c r="W217" s="75" t="s">
        <v>4037</v>
      </c>
      <c r="X217" s="75">
        <v>64</v>
      </c>
      <c r="Y217" s="75">
        <v>51.06</v>
      </c>
      <c r="Z217" s="75" t="s">
        <v>2987</v>
      </c>
      <c r="AA217" s="75" t="s">
        <v>2985</v>
      </c>
      <c r="AB217" s="75" t="s">
        <v>2985</v>
      </c>
      <c r="AC217" s="75" t="s">
        <v>2985</v>
      </c>
      <c r="AD217" s="75" t="s">
        <v>2985</v>
      </c>
      <c r="AE217" s="75" t="s">
        <v>2985</v>
      </c>
      <c r="AF217" s="75" t="s">
        <v>2985</v>
      </c>
      <c r="AG217" s="76" t="s">
        <v>20</v>
      </c>
      <c r="AH217" s="76" t="s">
        <v>2985</v>
      </c>
      <c r="AI217" s="76" t="s">
        <v>2985</v>
      </c>
      <c r="AJ217" s="77" t="s">
        <v>2985</v>
      </c>
      <c r="AK217" s="77" t="s">
        <v>20</v>
      </c>
      <c r="AL217" s="77" t="s">
        <v>2985</v>
      </c>
      <c r="AM217" s="77" t="s">
        <v>2985</v>
      </c>
      <c r="AN217" s="77" t="s">
        <v>2985</v>
      </c>
      <c r="AO217" s="77" t="s">
        <v>2985</v>
      </c>
      <c r="AP217" s="78" t="s">
        <v>2985</v>
      </c>
    </row>
    <row r="218" spans="1:42" ht="12.75" customHeight="1" x14ac:dyDescent="0.25">
      <c r="A218" s="72">
        <v>233</v>
      </c>
      <c r="B218" s="72">
        <v>252</v>
      </c>
      <c r="C218" s="73" t="s">
        <v>933</v>
      </c>
      <c r="D218" s="73">
        <f>VLOOKUP(C218,'[1]City Populations'!A215:B1161,2,FALSE)</f>
        <v>1897</v>
      </c>
      <c r="E218" s="72" t="s">
        <v>934</v>
      </c>
      <c r="F218" s="72" t="s">
        <v>935</v>
      </c>
      <c r="G218" s="73" t="s">
        <v>17</v>
      </c>
      <c r="H218" s="74">
        <v>19.5</v>
      </c>
      <c r="I218" s="74">
        <v>42</v>
      </c>
      <c r="J218" s="74">
        <v>79.5</v>
      </c>
      <c r="K218" s="74" t="s">
        <v>3136</v>
      </c>
      <c r="L218" s="74">
        <v>7.5</v>
      </c>
      <c r="M218" s="74">
        <v>379.5</v>
      </c>
      <c r="N218" s="74" t="s">
        <v>4038</v>
      </c>
      <c r="O218" s="74" t="s">
        <v>4039</v>
      </c>
      <c r="P218" s="74" t="s">
        <v>647</v>
      </c>
      <c r="Q218" s="75" t="s">
        <v>2985</v>
      </c>
      <c r="R218" s="75" t="s">
        <v>2985</v>
      </c>
      <c r="S218" s="75">
        <v>11</v>
      </c>
      <c r="T218" s="75" t="s">
        <v>2985</v>
      </c>
      <c r="U218" s="75" t="s">
        <v>2985</v>
      </c>
      <c r="V218" s="75">
        <v>11</v>
      </c>
      <c r="W218" s="75" t="s">
        <v>4040</v>
      </c>
      <c r="X218" s="75">
        <v>800</v>
      </c>
      <c r="Y218" s="75">
        <v>70</v>
      </c>
      <c r="Z218" s="75" t="s">
        <v>2985</v>
      </c>
      <c r="AA218" s="75" t="s">
        <v>2987</v>
      </c>
      <c r="AB218" s="75" t="s">
        <v>2985</v>
      </c>
      <c r="AC218" s="75">
        <v>4891000</v>
      </c>
      <c r="AD218" s="75" t="s">
        <v>2985</v>
      </c>
      <c r="AE218" s="75" t="s">
        <v>2985</v>
      </c>
      <c r="AF218" s="75" t="s">
        <v>2985</v>
      </c>
      <c r="AG218" s="76" t="s">
        <v>20</v>
      </c>
      <c r="AH218" s="76" t="s">
        <v>2985</v>
      </c>
      <c r="AI218" s="76" t="s">
        <v>2985</v>
      </c>
      <c r="AJ218" s="77" t="s">
        <v>2985</v>
      </c>
      <c r="AK218" s="77" t="s">
        <v>20</v>
      </c>
      <c r="AL218" s="77" t="s">
        <v>2985</v>
      </c>
      <c r="AM218" s="77" t="s">
        <v>17</v>
      </c>
      <c r="AN218" s="77" t="s">
        <v>2985</v>
      </c>
      <c r="AO218" s="77">
        <v>3.05</v>
      </c>
      <c r="AP218" s="78" t="s">
        <v>2985</v>
      </c>
    </row>
    <row r="219" spans="1:42" ht="12.75" customHeight="1" x14ac:dyDescent="0.25">
      <c r="A219" s="81">
        <v>11</v>
      </c>
      <c r="B219" s="81">
        <v>12</v>
      </c>
      <c r="C219" s="73" t="s">
        <v>2709</v>
      </c>
      <c r="D219" s="73">
        <f>VLOOKUP(C219,'[1]City Populations'!A216:B1162,2,FALSE)</f>
        <v>1293</v>
      </c>
      <c r="E219" s="81" t="s">
        <v>4041</v>
      </c>
      <c r="F219" s="81" t="s">
        <v>4042</v>
      </c>
      <c r="G219" s="73" t="s">
        <v>17</v>
      </c>
      <c r="H219" s="74">
        <v>36</v>
      </c>
      <c r="I219" s="74" t="s">
        <v>3136</v>
      </c>
      <c r="J219" s="74" t="s">
        <v>2985</v>
      </c>
      <c r="K219" s="74" t="s">
        <v>4043</v>
      </c>
      <c r="L219" s="74" t="s">
        <v>4044</v>
      </c>
      <c r="M219" s="74" t="s">
        <v>2985</v>
      </c>
      <c r="N219" s="74" t="s">
        <v>2985</v>
      </c>
      <c r="O219" s="74" t="s">
        <v>2985</v>
      </c>
      <c r="P219" s="74" t="s">
        <v>2985</v>
      </c>
      <c r="Q219" s="75">
        <v>45</v>
      </c>
      <c r="R219" s="75" t="s">
        <v>2985</v>
      </c>
      <c r="S219" s="75" t="s">
        <v>2985</v>
      </c>
      <c r="T219" s="75">
        <v>45</v>
      </c>
      <c r="U219" s="75">
        <v>70</v>
      </c>
      <c r="V219" s="75" t="s">
        <v>3136</v>
      </c>
      <c r="W219" s="75" t="s">
        <v>4045</v>
      </c>
      <c r="X219" s="75">
        <v>623</v>
      </c>
      <c r="Y219" s="75">
        <v>45</v>
      </c>
      <c r="Z219" s="75" t="s">
        <v>2987</v>
      </c>
      <c r="AA219" s="75" t="s">
        <v>2985</v>
      </c>
      <c r="AB219" s="75" t="s">
        <v>2985</v>
      </c>
      <c r="AC219" s="75" t="s">
        <v>2985</v>
      </c>
      <c r="AD219" s="75" t="s">
        <v>2985</v>
      </c>
      <c r="AE219" s="75" t="s">
        <v>2985</v>
      </c>
      <c r="AF219" s="75" t="s">
        <v>2985</v>
      </c>
      <c r="AG219" s="76" t="s">
        <v>20</v>
      </c>
      <c r="AH219" s="76" t="s">
        <v>2985</v>
      </c>
      <c r="AI219" s="76" t="s">
        <v>2985</v>
      </c>
      <c r="AJ219" s="77" t="s">
        <v>2985</v>
      </c>
      <c r="AK219" s="77" t="s">
        <v>20</v>
      </c>
      <c r="AL219" s="77" t="s">
        <v>2985</v>
      </c>
      <c r="AM219" s="77" t="s">
        <v>2985</v>
      </c>
      <c r="AN219" s="77" t="s">
        <v>20</v>
      </c>
      <c r="AO219" s="77" t="s">
        <v>2985</v>
      </c>
      <c r="AP219" s="78" t="s">
        <v>2985</v>
      </c>
    </row>
    <row r="220" spans="1:42" ht="12.75" customHeight="1" x14ac:dyDescent="0.25">
      <c r="A220" s="72">
        <v>176</v>
      </c>
      <c r="B220" s="72">
        <v>189</v>
      </c>
      <c r="C220" s="73" t="s">
        <v>2710</v>
      </c>
      <c r="D220" s="73">
        <f>VLOOKUP(C220,'[1]City Populations'!A217:B1163,2,FALSE)</f>
        <v>407</v>
      </c>
      <c r="E220" s="72" t="s">
        <v>4046</v>
      </c>
      <c r="F220" s="72" t="s">
        <v>4047</v>
      </c>
      <c r="G220" s="73" t="s">
        <v>17</v>
      </c>
      <c r="H220" s="74">
        <v>20</v>
      </c>
      <c r="I220" s="74">
        <v>35</v>
      </c>
      <c r="J220" s="74">
        <v>60</v>
      </c>
      <c r="K220" s="74">
        <v>2000</v>
      </c>
      <c r="L220" s="74" t="s">
        <v>656</v>
      </c>
      <c r="M220" s="74" t="s">
        <v>2985</v>
      </c>
      <c r="N220" s="74" t="s">
        <v>2985</v>
      </c>
      <c r="O220" s="74" t="s">
        <v>2985</v>
      </c>
      <c r="P220" s="74" t="s">
        <v>115</v>
      </c>
      <c r="Q220" s="75">
        <v>27</v>
      </c>
      <c r="R220" s="75" t="s">
        <v>4048</v>
      </c>
      <c r="S220" s="75" t="s">
        <v>2985</v>
      </c>
      <c r="T220" s="75" t="s">
        <v>2985</v>
      </c>
      <c r="U220" s="75" t="s">
        <v>2985</v>
      </c>
      <c r="V220" s="75" t="s">
        <v>2985</v>
      </c>
      <c r="W220" s="75" t="s">
        <v>2985</v>
      </c>
      <c r="X220" s="75">
        <v>198</v>
      </c>
      <c r="Y220" s="75">
        <v>29</v>
      </c>
      <c r="Z220" s="75" t="s">
        <v>2987</v>
      </c>
      <c r="AA220" s="75" t="s">
        <v>2985</v>
      </c>
      <c r="AB220" s="75" t="s">
        <v>2985</v>
      </c>
      <c r="AC220" s="75" t="s">
        <v>2985</v>
      </c>
      <c r="AD220" s="75" t="s">
        <v>2985</v>
      </c>
      <c r="AE220" s="75" t="s">
        <v>2985</v>
      </c>
      <c r="AF220" s="75" t="s">
        <v>2985</v>
      </c>
      <c r="AG220" s="76" t="s">
        <v>20</v>
      </c>
      <c r="AH220" s="76" t="s">
        <v>2985</v>
      </c>
      <c r="AI220" s="76" t="s">
        <v>2985</v>
      </c>
      <c r="AJ220" s="77" t="s">
        <v>2985</v>
      </c>
      <c r="AK220" s="77" t="s">
        <v>20</v>
      </c>
      <c r="AL220" s="77" t="s">
        <v>2985</v>
      </c>
      <c r="AM220" s="77" t="s">
        <v>2985</v>
      </c>
      <c r="AN220" s="77" t="s">
        <v>2985</v>
      </c>
      <c r="AO220" s="77" t="s">
        <v>2985</v>
      </c>
      <c r="AP220" s="78" t="s">
        <v>2985</v>
      </c>
    </row>
    <row r="221" spans="1:42" ht="12.75" customHeight="1" x14ac:dyDescent="0.25">
      <c r="A221" s="72">
        <v>374</v>
      </c>
      <c r="B221" s="72">
        <v>393</v>
      </c>
      <c r="C221" s="73" t="s">
        <v>884</v>
      </c>
      <c r="D221" s="73">
        <f>VLOOKUP(C221,'[1]City Populations'!A218:B1164,2,FALSE)</f>
        <v>875</v>
      </c>
      <c r="E221" s="72" t="s">
        <v>885</v>
      </c>
      <c r="F221" s="72" t="s">
        <v>4049</v>
      </c>
      <c r="G221" s="73" t="s">
        <v>17</v>
      </c>
      <c r="H221" s="74">
        <v>15.3</v>
      </c>
      <c r="I221" s="74">
        <v>31.23</v>
      </c>
      <c r="J221" s="74">
        <v>57.79</v>
      </c>
      <c r="K221" s="74">
        <v>2000</v>
      </c>
      <c r="L221" s="74" t="s">
        <v>4050</v>
      </c>
      <c r="M221" s="74">
        <v>270.86</v>
      </c>
      <c r="N221" s="74" t="s">
        <v>4051</v>
      </c>
      <c r="O221" s="74" t="s">
        <v>4052</v>
      </c>
      <c r="P221" s="74" t="s">
        <v>2985</v>
      </c>
      <c r="Q221" s="75">
        <v>18.38</v>
      </c>
      <c r="R221" s="75">
        <v>100</v>
      </c>
      <c r="S221" s="75">
        <v>18.38</v>
      </c>
      <c r="T221" s="75">
        <v>18.38</v>
      </c>
      <c r="U221" s="75">
        <v>100</v>
      </c>
      <c r="V221" s="75">
        <v>18.38</v>
      </c>
      <c r="W221" s="75">
        <v>2000</v>
      </c>
      <c r="X221" s="75">
        <v>396</v>
      </c>
      <c r="Y221" s="75">
        <v>26.65</v>
      </c>
      <c r="Z221" s="75" t="s">
        <v>2987</v>
      </c>
      <c r="AA221" s="75" t="s">
        <v>2987</v>
      </c>
      <c r="AB221" s="75" t="s">
        <v>2985</v>
      </c>
      <c r="AC221" s="75">
        <v>2400000</v>
      </c>
      <c r="AD221" s="75" t="s">
        <v>2985</v>
      </c>
      <c r="AE221" s="75" t="s">
        <v>2985</v>
      </c>
      <c r="AF221" s="75" t="s">
        <v>2985</v>
      </c>
      <c r="AG221" s="76" t="s">
        <v>47</v>
      </c>
      <c r="AH221" s="76" t="s">
        <v>2985</v>
      </c>
      <c r="AI221" s="76" t="s">
        <v>2985</v>
      </c>
      <c r="AJ221" s="77" t="s">
        <v>2985</v>
      </c>
      <c r="AK221" s="77" t="s">
        <v>20</v>
      </c>
      <c r="AL221" s="77" t="s">
        <v>2985</v>
      </c>
      <c r="AM221" s="77" t="s">
        <v>2985</v>
      </c>
      <c r="AN221" s="77" t="s">
        <v>2985</v>
      </c>
      <c r="AO221" s="77" t="s">
        <v>2985</v>
      </c>
      <c r="AP221" s="78" t="s">
        <v>2985</v>
      </c>
    </row>
    <row r="222" spans="1:42" ht="12.75" customHeight="1" x14ac:dyDescent="0.25">
      <c r="A222" s="72">
        <v>17</v>
      </c>
      <c r="B222" s="72">
        <v>18</v>
      </c>
      <c r="C222" s="73" t="s">
        <v>554</v>
      </c>
      <c r="D222" s="73">
        <f>VLOOKUP(C222,'[1]City Populations'!A219:B1165,2,FALSE)</f>
        <v>13374</v>
      </c>
      <c r="E222" s="72" t="s">
        <v>555</v>
      </c>
      <c r="F222" s="72" t="s">
        <v>556</v>
      </c>
      <c r="G222" s="73" t="s">
        <v>17</v>
      </c>
      <c r="H222" s="74">
        <v>14.12</v>
      </c>
      <c r="I222" s="74">
        <v>22.8</v>
      </c>
      <c r="J222" s="74">
        <v>51.3</v>
      </c>
      <c r="K222" s="74" t="s">
        <v>3008</v>
      </c>
      <c r="L222" s="74">
        <v>5.7000000000000002E-3</v>
      </c>
      <c r="M222" s="74">
        <v>279.3</v>
      </c>
      <c r="N222" s="74" t="s">
        <v>4053</v>
      </c>
      <c r="O222" s="74" t="s">
        <v>3585</v>
      </c>
      <c r="P222" s="74" t="s">
        <v>75</v>
      </c>
      <c r="Q222" s="75">
        <v>27.24</v>
      </c>
      <c r="R222" s="75">
        <v>100</v>
      </c>
      <c r="S222" s="75">
        <v>4.9000000000000004</v>
      </c>
      <c r="T222" s="75">
        <v>27.24</v>
      </c>
      <c r="U222" s="75">
        <v>100</v>
      </c>
      <c r="V222" s="75">
        <v>4.9000000000000004</v>
      </c>
      <c r="W222" s="75" t="s">
        <v>317</v>
      </c>
      <c r="X222" s="75">
        <v>7929</v>
      </c>
      <c r="Y222" s="75" t="s">
        <v>2985</v>
      </c>
      <c r="Z222" s="75" t="s">
        <v>2987</v>
      </c>
      <c r="AA222" s="75" t="s">
        <v>2987</v>
      </c>
      <c r="AB222" s="75" t="s">
        <v>2985</v>
      </c>
      <c r="AC222" s="75" t="s">
        <v>2985</v>
      </c>
      <c r="AD222" s="75" t="s">
        <v>2985</v>
      </c>
      <c r="AE222" s="75" t="s">
        <v>2985</v>
      </c>
      <c r="AF222" s="75" t="s">
        <v>2985</v>
      </c>
      <c r="AG222" s="76" t="s">
        <v>17</v>
      </c>
      <c r="AH222" s="76">
        <v>2</v>
      </c>
      <c r="AI222" s="76" t="s">
        <v>4054</v>
      </c>
      <c r="AJ222" s="77" t="s">
        <v>2985</v>
      </c>
      <c r="AK222" s="77" t="s">
        <v>20</v>
      </c>
      <c r="AL222" s="77" t="s">
        <v>2985</v>
      </c>
      <c r="AM222" s="77" t="s">
        <v>2985</v>
      </c>
      <c r="AN222" s="77" t="s">
        <v>2985</v>
      </c>
      <c r="AO222" s="77" t="s">
        <v>2985</v>
      </c>
      <c r="AP222" s="78" t="s">
        <v>2985</v>
      </c>
    </row>
    <row r="223" spans="1:42" ht="12.75" customHeight="1" x14ac:dyDescent="0.25">
      <c r="A223" s="72">
        <v>304</v>
      </c>
      <c r="B223" s="72">
        <v>322</v>
      </c>
      <c r="C223" s="73" t="s">
        <v>2725</v>
      </c>
      <c r="D223" s="73">
        <f>VLOOKUP(C223,'[1]City Populations'!A220:B1166,2,FALSE)</f>
        <v>490</v>
      </c>
      <c r="E223" s="72" t="s">
        <v>4055</v>
      </c>
      <c r="F223" s="72" t="s">
        <v>4056</v>
      </c>
      <c r="G223" s="73" t="s">
        <v>17</v>
      </c>
      <c r="H223" s="74">
        <v>13</v>
      </c>
      <c r="I223" s="74">
        <v>22.75</v>
      </c>
      <c r="J223" s="74">
        <v>34</v>
      </c>
      <c r="K223" s="74">
        <v>2000</v>
      </c>
      <c r="L223" s="74" t="s">
        <v>4057</v>
      </c>
      <c r="M223" s="74" t="s">
        <v>2985</v>
      </c>
      <c r="N223" s="74" t="s">
        <v>2985</v>
      </c>
      <c r="O223" s="74" t="s">
        <v>4058</v>
      </c>
      <c r="P223" s="74" t="s">
        <v>2985</v>
      </c>
      <c r="Q223" s="75" t="s">
        <v>2985</v>
      </c>
      <c r="R223" s="75" t="s">
        <v>2985</v>
      </c>
      <c r="S223" s="75" t="s">
        <v>2985</v>
      </c>
      <c r="T223" s="75" t="s">
        <v>2985</v>
      </c>
      <c r="U223" s="75" t="s">
        <v>2985</v>
      </c>
      <c r="V223" s="75" t="s">
        <v>2985</v>
      </c>
      <c r="W223" s="75" t="s">
        <v>4059</v>
      </c>
      <c r="X223" s="75">
        <v>245</v>
      </c>
      <c r="Y223" s="75">
        <v>19.010000000000002</v>
      </c>
      <c r="Z223" s="75" t="s">
        <v>2987</v>
      </c>
      <c r="AA223" s="75" t="s">
        <v>2987</v>
      </c>
      <c r="AB223" s="75" t="s">
        <v>2985</v>
      </c>
      <c r="AC223" s="75">
        <v>909594.46</v>
      </c>
      <c r="AD223" s="75" t="s">
        <v>2985</v>
      </c>
      <c r="AE223" s="75" t="s">
        <v>2985</v>
      </c>
      <c r="AF223" s="75" t="s">
        <v>2985</v>
      </c>
      <c r="AG223" s="76" t="s">
        <v>20</v>
      </c>
      <c r="AH223" s="76" t="s">
        <v>2985</v>
      </c>
      <c r="AI223" s="76" t="s">
        <v>2985</v>
      </c>
      <c r="AJ223" s="77" t="s">
        <v>2985</v>
      </c>
      <c r="AK223" s="77" t="s">
        <v>20</v>
      </c>
      <c r="AL223" s="77" t="s">
        <v>2985</v>
      </c>
      <c r="AM223" s="77" t="s">
        <v>2985</v>
      </c>
      <c r="AN223" s="77" t="s">
        <v>20</v>
      </c>
      <c r="AO223" s="77" t="s">
        <v>2985</v>
      </c>
      <c r="AP223" s="78" t="s">
        <v>2985</v>
      </c>
    </row>
    <row r="224" spans="1:42" ht="12.75" customHeight="1" x14ac:dyDescent="0.25">
      <c r="A224" s="72">
        <v>47</v>
      </c>
      <c r="B224" s="72">
        <v>50</v>
      </c>
      <c r="C224" s="73" t="s">
        <v>207</v>
      </c>
      <c r="D224" s="73">
        <f>VLOOKUP(C224,'[1]City Populations'!A221:B1167,2,FALSE)</f>
        <v>1013</v>
      </c>
      <c r="E224" s="72" t="s">
        <v>208</v>
      </c>
      <c r="F224" s="72" t="s">
        <v>209</v>
      </c>
      <c r="G224" s="73" t="s">
        <v>17</v>
      </c>
      <c r="H224" s="74">
        <v>19</v>
      </c>
      <c r="I224" s="74">
        <v>37</v>
      </c>
      <c r="J224" s="74">
        <v>59.5</v>
      </c>
      <c r="K224" s="74">
        <v>1000</v>
      </c>
      <c r="L224" s="74">
        <v>4.5</v>
      </c>
      <c r="M224" s="74">
        <v>239.5</v>
      </c>
      <c r="N224" s="74">
        <v>914.5</v>
      </c>
      <c r="O224" s="74" t="s">
        <v>4060</v>
      </c>
      <c r="P224" s="74" t="s">
        <v>2985</v>
      </c>
      <c r="Q224" s="75">
        <v>14</v>
      </c>
      <c r="R224" s="75" t="s">
        <v>2985</v>
      </c>
      <c r="S224" s="75" t="s">
        <v>2985</v>
      </c>
      <c r="T224" s="75">
        <v>14</v>
      </c>
      <c r="U224" s="75" t="s">
        <v>2985</v>
      </c>
      <c r="V224" s="75" t="s">
        <v>2985</v>
      </c>
      <c r="W224" s="75">
        <v>1000</v>
      </c>
      <c r="X224" s="75">
        <v>484</v>
      </c>
      <c r="Y224" s="75">
        <v>22.28</v>
      </c>
      <c r="Z224" s="75" t="s">
        <v>2987</v>
      </c>
      <c r="AA224" s="75" t="s">
        <v>2987</v>
      </c>
      <c r="AB224" s="75" t="s">
        <v>2985</v>
      </c>
      <c r="AC224" s="75">
        <v>1599000</v>
      </c>
      <c r="AD224" s="75" t="s">
        <v>2985</v>
      </c>
      <c r="AE224" s="75" t="s">
        <v>2985</v>
      </c>
      <c r="AF224" s="75" t="s">
        <v>2985</v>
      </c>
      <c r="AG224" s="76" t="s">
        <v>17</v>
      </c>
      <c r="AH224" s="76">
        <v>1</v>
      </c>
      <c r="AI224" s="76" t="s">
        <v>4061</v>
      </c>
      <c r="AJ224" s="77" t="s">
        <v>2985</v>
      </c>
      <c r="AK224" s="77" t="s">
        <v>20</v>
      </c>
      <c r="AL224" s="77" t="s">
        <v>2985</v>
      </c>
      <c r="AM224" s="77" t="s">
        <v>17</v>
      </c>
      <c r="AN224" s="77" t="s">
        <v>2985</v>
      </c>
      <c r="AO224" s="77">
        <v>3</v>
      </c>
      <c r="AP224" s="78" t="s">
        <v>2985</v>
      </c>
    </row>
    <row r="225" spans="1:42" ht="12.75" customHeight="1" x14ac:dyDescent="0.25">
      <c r="A225" s="72">
        <v>95</v>
      </c>
      <c r="B225" s="72">
        <v>103</v>
      </c>
      <c r="C225" s="73" t="s">
        <v>2726</v>
      </c>
      <c r="D225" s="73">
        <f>VLOOKUP(C225,'[1]City Populations'!A222:B1168,2,FALSE)</f>
        <v>6415</v>
      </c>
      <c r="E225" s="72" t="s">
        <v>4062</v>
      </c>
      <c r="F225" s="72" t="s">
        <v>4063</v>
      </c>
      <c r="G225" s="73" t="s">
        <v>17</v>
      </c>
      <c r="H225" s="74">
        <v>8.07</v>
      </c>
      <c r="I225" s="74">
        <v>33.11</v>
      </c>
      <c r="J225" s="74">
        <v>54.55</v>
      </c>
      <c r="K225" s="74">
        <v>561</v>
      </c>
      <c r="L225" s="74">
        <v>3.21</v>
      </c>
      <c r="M225" s="74">
        <v>226.22</v>
      </c>
      <c r="N225" s="74">
        <v>869.92</v>
      </c>
      <c r="O225" s="74" t="s">
        <v>4064</v>
      </c>
      <c r="P225" s="74" t="s">
        <v>2985</v>
      </c>
      <c r="Q225" s="75">
        <v>13.22</v>
      </c>
      <c r="R225" s="75">
        <v>100</v>
      </c>
      <c r="S225" s="75" t="s">
        <v>2985</v>
      </c>
      <c r="T225" s="75">
        <v>13.22</v>
      </c>
      <c r="U225" s="75">
        <v>100</v>
      </c>
      <c r="V225" s="75" t="s">
        <v>2985</v>
      </c>
      <c r="W225" s="75" t="s">
        <v>4065</v>
      </c>
      <c r="X225" s="75">
        <v>2600</v>
      </c>
      <c r="Y225" s="75">
        <v>36.6</v>
      </c>
      <c r="Z225" s="75" t="s">
        <v>2985</v>
      </c>
      <c r="AA225" s="75" t="s">
        <v>2987</v>
      </c>
      <c r="AB225" s="75" t="s">
        <v>2985</v>
      </c>
      <c r="AC225" s="75" t="s">
        <v>2985</v>
      </c>
      <c r="AD225" s="75" t="s">
        <v>2985</v>
      </c>
      <c r="AE225" s="75" t="s">
        <v>2985</v>
      </c>
      <c r="AF225" s="75" t="s">
        <v>2985</v>
      </c>
      <c r="AG225" s="76" t="s">
        <v>47</v>
      </c>
      <c r="AH225" s="76" t="s">
        <v>2985</v>
      </c>
      <c r="AI225" s="76" t="s">
        <v>2985</v>
      </c>
      <c r="AJ225" s="77" t="s">
        <v>2985</v>
      </c>
      <c r="AK225" s="77" t="s">
        <v>20</v>
      </c>
      <c r="AL225" s="77" t="s">
        <v>2985</v>
      </c>
      <c r="AM225" s="77" t="s">
        <v>2985</v>
      </c>
      <c r="AN225" s="77" t="s">
        <v>20</v>
      </c>
      <c r="AO225" s="77" t="s">
        <v>2985</v>
      </c>
      <c r="AP225" s="78" t="s">
        <v>2985</v>
      </c>
    </row>
    <row r="226" spans="1:42" ht="12.75" customHeight="1" x14ac:dyDescent="0.25">
      <c r="A226" s="72">
        <v>350</v>
      </c>
      <c r="B226" s="72">
        <v>346</v>
      </c>
      <c r="C226" s="73" t="s">
        <v>2312</v>
      </c>
      <c r="D226" s="73">
        <f>VLOOKUP(C226,'[1]City Populations'!A223:B1169,2,FALSE)</f>
        <v>2044</v>
      </c>
      <c r="E226" s="72" t="s">
        <v>4066</v>
      </c>
      <c r="F226" s="72" t="s">
        <v>4067</v>
      </c>
      <c r="G226" s="73" t="s">
        <v>17</v>
      </c>
      <c r="H226" s="74">
        <v>2.8</v>
      </c>
      <c r="I226" s="74">
        <v>14</v>
      </c>
      <c r="J226" s="74">
        <v>28</v>
      </c>
      <c r="K226" s="74">
        <v>1000</v>
      </c>
      <c r="L226" s="74" t="s">
        <v>4068</v>
      </c>
      <c r="M226" s="74">
        <v>140</v>
      </c>
      <c r="N226" s="74">
        <v>560</v>
      </c>
      <c r="O226" s="74" t="s">
        <v>4069</v>
      </c>
      <c r="P226" s="74" t="s">
        <v>4070</v>
      </c>
      <c r="Q226" s="75">
        <v>11.55</v>
      </c>
      <c r="R226" s="75" t="s">
        <v>2985</v>
      </c>
      <c r="S226" s="75">
        <v>5.0199999999999996</v>
      </c>
      <c r="T226" s="75">
        <v>11.55</v>
      </c>
      <c r="U226" s="75" t="s">
        <v>2985</v>
      </c>
      <c r="V226" s="75">
        <v>5.0199999999999996</v>
      </c>
      <c r="W226" s="75" t="s">
        <v>4071</v>
      </c>
      <c r="X226" s="75">
        <v>782</v>
      </c>
      <c r="Y226" s="75">
        <v>30</v>
      </c>
      <c r="Z226" s="75" t="s">
        <v>2985</v>
      </c>
      <c r="AA226" s="75" t="s">
        <v>2987</v>
      </c>
      <c r="AB226" s="75" t="s">
        <v>2985</v>
      </c>
      <c r="AC226" s="75">
        <v>899000</v>
      </c>
      <c r="AD226" s="75" t="s">
        <v>2985</v>
      </c>
      <c r="AE226" s="75" t="s">
        <v>2985</v>
      </c>
      <c r="AF226" s="75" t="s">
        <v>2985</v>
      </c>
      <c r="AG226" s="76" t="s">
        <v>17</v>
      </c>
      <c r="AH226" s="76">
        <v>3</v>
      </c>
      <c r="AI226" s="76" t="s">
        <v>4072</v>
      </c>
      <c r="AJ226" s="77" t="s">
        <v>2985</v>
      </c>
      <c r="AK226" s="77" t="s">
        <v>20</v>
      </c>
      <c r="AL226" s="77" t="s">
        <v>2985</v>
      </c>
      <c r="AM226" s="77" t="s">
        <v>2985</v>
      </c>
      <c r="AN226" s="77" t="s">
        <v>20</v>
      </c>
      <c r="AO226" s="77" t="s">
        <v>2985</v>
      </c>
      <c r="AP226" s="78" t="s">
        <v>2985</v>
      </c>
    </row>
    <row r="227" spans="1:42" ht="12.75" customHeight="1" x14ac:dyDescent="0.25">
      <c r="A227" s="81">
        <v>210</v>
      </c>
      <c r="B227" s="81">
        <v>224</v>
      </c>
      <c r="C227" s="73" t="s">
        <v>2728</v>
      </c>
      <c r="D227" s="73">
        <f>VLOOKUP(C227,'[1]City Populations'!A224:B1170,2,FALSE)</f>
        <v>807</v>
      </c>
      <c r="E227" s="81" t="s">
        <v>1237</v>
      </c>
      <c r="F227" s="81" t="s">
        <v>4073</v>
      </c>
      <c r="G227" s="73" t="s">
        <v>17</v>
      </c>
      <c r="H227" s="74">
        <v>94</v>
      </c>
      <c r="I227" s="74" t="s">
        <v>2985</v>
      </c>
      <c r="J227" s="74" t="s">
        <v>2985</v>
      </c>
      <c r="K227" s="74">
        <v>10000</v>
      </c>
      <c r="L227" s="74">
        <v>616</v>
      </c>
      <c r="M227" s="74">
        <v>340</v>
      </c>
      <c r="N227" s="74" t="s">
        <v>4074</v>
      </c>
      <c r="O227" s="74" t="s">
        <v>4075</v>
      </c>
      <c r="P227" s="74" t="s">
        <v>75</v>
      </c>
      <c r="Q227" s="75" t="s">
        <v>2985</v>
      </c>
      <c r="R227" s="75" t="s">
        <v>2985</v>
      </c>
      <c r="S227" s="75" t="s">
        <v>2985</v>
      </c>
      <c r="T227" s="75" t="s">
        <v>2985</v>
      </c>
      <c r="U227" s="75" t="s">
        <v>2985</v>
      </c>
      <c r="V227" s="75" t="s">
        <v>2985</v>
      </c>
      <c r="W227" s="75" t="s">
        <v>2985</v>
      </c>
      <c r="X227" s="75" t="s">
        <v>2985</v>
      </c>
      <c r="Y227" s="75" t="s">
        <v>2985</v>
      </c>
      <c r="Z227" s="75" t="s">
        <v>2985</v>
      </c>
      <c r="AA227" s="75" t="s">
        <v>2985</v>
      </c>
      <c r="AB227" s="75" t="s">
        <v>2985</v>
      </c>
      <c r="AC227" s="75" t="s">
        <v>2985</v>
      </c>
      <c r="AD227" s="75" t="s">
        <v>2985</v>
      </c>
      <c r="AE227" s="75" t="s">
        <v>2985</v>
      </c>
      <c r="AF227" s="75" t="s">
        <v>2985</v>
      </c>
      <c r="AG227" s="76" t="s">
        <v>20</v>
      </c>
      <c r="AH227" s="76" t="s">
        <v>2985</v>
      </c>
      <c r="AI227" s="76" t="s">
        <v>2985</v>
      </c>
      <c r="AJ227" s="77" t="s">
        <v>2985</v>
      </c>
      <c r="AK227" s="77" t="s">
        <v>20</v>
      </c>
      <c r="AL227" s="77" t="s">
        <v>2985</v>
      </c>
      <c r="AM227" s="77" t="s">
        <v>2985</v>
      </c>
      <c r="AN227" s="77" t="s">
        <v>2985</v>
      </c>
      <c r="AO227" s="77" t="s">
        <v>2985</v>
      </c>
      <c r="AP227" s="78" t="s">
        <v>2985</v>
      </c>
    </row>
    <row r="228" spans="1:42" ht="12.75" customHeight="1" x14ac:dyDescent="0.25">
      <c r="A228" s="72">
        <v>73</v>
      </c>
      <c r="B228" s="72">
        <v>76</v>
      </c>
      <c r="C228" s="73" t="s">
        <v>1061</v>
      </c>
      <c r="D228" s="73">
        <f>VLOOKUP(C228,'[1]City Populations'!A225:B1171,2,FALSE)</f>
        <v>698</v>
      </c>
      <c r="E228" s="72" t="s">
        <v>1062</v>
      </c>
      <c r="F228" s="72" t="s">
        <v>1063</v>
      </c>
      <c r="G228" s="73" t="s">
        <v>17</v>
      </c>
      <c r="H228" s="74">
        <v>8.6999999999999993</v>
      </c>
      <c r="I228" s="74">
        <v>33.5</v>
      </c>
      <c r="J228" s="74">
        <v>64.5</v>
      </c>
      <c r="K228" s="74">
        <v>1000</v>
      </c>
      <c r="L228" s="74">
        <v>6.2</v>
      </c>
      <c r="M228" s="74">
        <v>337</v>
      </c>
      <c r="N228" s="74" t="s">
        <v>4076</v>
      </c>
      <c r="O228" s="74" t="s">
        <v>276</v>
      </c>
      <c r="P228" s="74" t="s">
        <v>4077</v>
      </c>
      <c r="Q228" s="75">
        <v>21</v>
      </c>
      <c r="R228" s="75">
        <v>100</v>
      </c>
      <c r="S228" s="75" t="s">
        <v>2985</v>
      </c>
      <c r="T228" s="75" t="s">
        <v>2985</v>
      </c>
      <c r="U228" s="75" t="s">
        <v>2985</v>
      </c>
      <c r="V228" s="75" t="s">
        <v>2985</v>
      </c>
      <c r="W228" s="75" t="s">
        <v>2985</v>
      </c>
      <c r="X228" s="75">
        <v>293</v>
      </c>
      <c r="Y228" s="75">
        <v>33.9</v>
      </c>
      <c r="Z228" s="75" t="s">
        <v>2985</v>
      </c>
      <c r="AA228" s="75" t="s">
        <v>2987</v>
      </c>
      <c r="AB228" s="75" t="s">
        <v>2985</v>
      </c>
      <c r="AC228" s="75">
        <v>1150000</v>
      </c>
      <c r="AD228" s="75" t="s">
        <v>2985</v>
      </c>
      <c r="AE228" s="75" t="s">
        <v>2985</v>
      </c>
      <c r="AF228" s="75" t="s">
        <v>2985</v>
      </c>
      <c r="AG228" s="76" t="s">
        <v>17</v>
      </c>
      <c r="AH228" s="76">
        <v>1</v>
      </c>
      <c r="AI228" s="76" t="s">
        <v>913</v>
      </c>
      <c r="AJ228" s="77" t="s">
        <v>2985</v>
      </c>
      <c r="AK228" s="77" t="s">
        <v>20</v>
      </c>
      <c r="AL228" s="77" t="s">
        <v>2985</v>
      </c>
      <c r="AM228" s="77" t="s">
        <v>2985</v>
      </c>
      <c r="AN228" s="77" t="s">
        <v>20</v>
      </c>
      <c r="AO228" s="77" t="s">
        <v>2985</v>
      </c>
      <c r="AP228" s="78" t="s">
        <v>4078</v>
      </c>
    </row>
    <row r="229" spans="1:42" ht="12.75" customHeight="1" x14ac:dyDescent="0.25">
      <c r="A229" s="72">
        <v>277</v>
      </c>
      <c r="B229" s="72">
        <v>297</v>
      </c>
      <c r="C229" s="73" t="s">
        <v>2313</v>
      </c>
      <c r="D229" s="73">
        <f>VLOOKUP(C229,'[1]City Populations'!A226:B1172,2,FALSE)</f>
        <v>2998</v>
      </c>
      <c r="E229" s="72" t="s">
        <v>4079</v>
      </c>
      <c r="F229" s="72" t="s">
        <v>4080</v>
      </c>
      <c r="G229" s="73" t="s">
        <v>17</v>
      </c>
      <c r="H229" s="74">
        <v>14.5</v>
      </c>
      <c r="I229" s="74">
        <v>36.25</v>
      </c>
      <c r="J229" s="74">
        <v>72.5</v>
      </c>
      <c r="K229" s="74">
        <v>2000</v>
      </c>
      <c r="L229" s="74" t="s">
        <v>4081</v>
      </c>
      <c r="M229" s="74">
        <v>280.5</v>
      </c>
      <c r="N229" s="74">
        <v>800.57</v>
      </c>
      <c r="O229" s="74" t="s">
        <v>2985</v>
      </c>
      <c r="P229" s="74" t="s">
        <v>95</v>
      </c>
      <c r="Q229" s="75" t="s">
        <v>2985</v>
      </c>
      <c r="R229" s="75" t="s">
        <v>2985</v>
      </c>
      <c r="S229" s="75">
        <v>5.23</v>
      </c>
      <c r="T229" s="75" t="s">
        <v>2985</v>
      </c>
      <c r="U229" s="75" t="s">
        <v>2985</v>
      </c>
      <c r="V229" s="75">
        <v>5.23</v>
      </c>
      <c r="W229" s="75">
        <v>2000</v>
      </c>
      <c r="X229" s="75">
        <v>1183</v>
      </c>
      <c r="Y229" s="75">
        <v>14.89</v>
      </c>
      <c r="Z229" s="75" t="s">
        <v>2987</v>
      </c>
      <c r="AA229" s="75" t="s">
        <v>2985</v>
      </c>
      <c r="AB229" s="75" t="s">
        <v>2985</v>
      </c>
      <c r="AC229" s="75" t="s">
        <v>2985</v>
      </c>
      <c r="AD229" s="75" t="s">
        <v>2985</v>
      </c>
      <c r="AE229" s="75" t="s">
        <v>2985</v>
      </c>
      <c r="AF229" s="75" t="s">
        <v>2985</v>
      </c>
      <c r="AG229" s="76" t="s">
        <v>20</v>
      </c>
      <c r="AH229" s="76" t="s">
        <v>2985</v>
      </c>
      <c r="AI229" s="76" t="s">
        <v>2985</v>
      </c>
      <c r="AJ229" s="77" t="s">
        <v>17</v>
      </c>
      <c r="AK229" s="77" t="s">
        <v>2985</v>
      </c>
      <c r="AL229" s="77">
        <v>10.25</v>
      </c>
      <c r="AM229" s="77" t="s">
        <v>2985</v>
      </c>
      <c r="AN229" s="77" t="s">
        <v>20</v>
      </c>
      <c r="AO229" s="77" t="s">
        <v>2985</v>
      </c>
      <c r="AP229" s="78" t="s">
        <v>2985</v>
      </c>
    </row>
    <row r="230" spans="1:42" ht="12.75" customHeight="1" x14ac:dyDescent="0.25">
      <c r="A230" s="72">
        <v>349</v>
      </c>
      <c r="B230" s="72">
        <v>369</v>
      </c>
      <c r="C230" s="73" t="s">
        <v>1953</v>
      </c>
      <c r="D230" s="73">
        <f>VLOOKUP(C230,'[1]City Populations'!A227:B1173,2,FALSE)</f>
        <v>11463</v>
      </c>
      <c r="E230" s="72" t="s">
        <v>4082</v>
      </c>
      <c r="F230" s="72" t="s">
        <v>4083</v>
      </c>
      <c r="G230" s="73" t="s">
        <v>17</v>
      </c>
      <c r="H230" s="74">
        <v>12.82</v>
      </c>
      <c r="I230" s="74">
        <v>42.85</v>
      </c>
      <c r="J230" s="74">
        <v>85.7</v>
      </c>
      <c r="K230" s="74">
        <v>1496</v>
      </c>
      <c r="L230" s="74" t="s">
        <v>4084</v>
      </c>
      <c r="M230" s="74">
        <v>428.5</v>
      </c>
      <c r="N230" s="74" t="s">
        <v>4085</v>
      </c>
      <c r="O230" s="74" t="s">
        <v>4086</v>
      </c>
      <c r="P230" s="74" t="s">
        <v>4087</v>
      </c>
      <c r="Q230" s="75">
        <v>10.91</v>
      </c>
      <c r="R230" s="75" t="s">
        <v>2985</v>
      </c>
      <c r="S230" s="75">
        <v>6.98</v>
      </c>
      <c r="T230" s="75">
        <v>10.91</v>
      </c>
      <c r="U230" s="75" t="s">
        <v>2985</v>
      </c>
      <c r="V230" s="75">
        <v>6.98</v>
      </c>
      <c r="W230" s="75">
        <v>0</v>
      </c>
      <c r="X230" s="75">
        <v>4553</v>
      </c>
      <c r="Y230" s="75">
        <v>34.19</v>
      </c>
      <c r="Z230" s="75" t="s">
        <v>2987</v>
      </c>
      <c r="AA230" s="75" t="s">
        <v>2987</v>
      </c>
      <c r="AB230" s="75" t="s">
        <v>2985</v>
      </c>
      <c r="AC230" s="75">
        <v>2077000</v>
      </c>
      <c r="AD230" s="75" t="s">
        <v>2985</v>
      </c>
      <c r="AE230" s="75" t="s">
        <v>2985</v>
      </c>
      <c r="AF230" s="75" t="s">
        <v>2985</v>
      </c>
      <c r="AG230" s="76" t="s">
        <v>17</v>
      </c>
      <c r="AH230" s="76">
        <v>2</v>
      </c>
      <c r="AI230" s="76" t="s">
        <v>2985</v>
      </c>
      <c r="AJ230" s="77" t="s">
        <v>2985</v>
      </c>
      <c r="AK230" s="77" t="s">
        <v>20</v>
      </c>
      <c r="AL230" s="77" t="s">
        <v>2985</v>
      </c>
      <c r="AM230" s="77" t="s">
        <v>2985</v>
      </c>
      <c r="AN230" s="77" t="s">
        <v>2985</v>
      </c>
      <c r="AO230" s="77" t="s">
        <v>2985</v>
      </c>
      <c r="AP230" s="78" t="s">
        <v>2985</v>
      </c>
    </row>
    <row r="231" spans="1:42" ht="12.75" customHeight="1" x14ac:dyDescent="0.25">
      <c r="A231" s="72">
        <v>101</v>
      </c>
      <c r="B231" s="72">
        <v>109</v>
      </c>
      <c r="C231" s="73" t="s">
        <v>2226</v>
      </c>
      <c r="D231" s="73">
        <f>VLOOKUP(C231,'[1]City Populations'!A228:B1174,2,FALSE)</f>
        <v>542</v>
      </c>
      <c r="E231" s="72" t="s">
        <v>4088</v>
      </c>
      <c r="F231" s="72" t="s">
        <v>169</v>
      </c>
      <c r="G231" s="73" t="s">
        <v>17</v>
      </c>
      <c r="H231" s="74">
        <v>25.5</v>
      </c>
      <c r="I231" s="74">
        <v>36.08</v>
      </c>
      <c r="J231" s="74">
        <v>42.8</v>
      </c>
      <c r="K231" s="74">
        <v>2000</v>
      </c>
      <c r="L231" s="74" t="s">
        <v>4089</v>
      </c>
      <c r="M231" s="74">
        <v>126.8</v>
      </c>
      <c r="N231" s="74">
        <v>441.8</v>
      </c>
      <c r="O231" s="74" t="s">
        <v>4090</v>
      </c>
      <c r="P231" s="74" t="s">
        <v>4091</v>
      </c>
      <c r="Q231" s="75">
        <v>22</v>
      </c>
      <c r="R231" s="75">
        <v>100</v>
      </c>
      <c r="S231" s="75">
        <v>1.1000000000000001</v>
      </c>
      <c r="T231" s="75">
        <v>39.93</v>
      </c>
      <c r="U231" s="75">
        <v>100</v>
      </c>
      <c r="V231" s="75">
        <v>1.1000000000000001</v>
      </c>
      <c r="W231" s="75" t="s">
        <v>4092</v>
      </c>
      <c r="X231" s="75">
        <v>225</v>
      </c>
      <c r="Y231" s="75">
        <v>24</v>
      </c>
      <c r="Z231" s="75" t="s">
        <v>2987</v>
      </c>
      <c r="AA231" s="75" t="s">
        <v>2985</v>
      </c>
      <c r="AB231" s="75" t="s">
        <v>2985</v>
      </c>
      <c r="AC231" s="75" t="s">
        <v>2985</v>
      </c>
      <c r="AD231" s="75" t="s">
        <v>2985</v>
      </c>
      <c r="AE231" s="75" t="s">
        <v>3009</v>
      </c>
      <c r="AF231" s="75" t="s">
        <v>4093</v>
      </c>
      <c r="AG231" s="76" t="s">
        <v>47</v>
      </c>
      <c r="AH231" s="76" t="s">
        <v>2985</v>
      </c>
      <c r="AI231" s="76" t="s">
        <v>2985</v>
      </c>
      <c r="AJ231" s="77" t="s">
        <v>2985</v>
      </c>
      <c r="AK231" s="77" t="s">
        <v>20</v>
      </c>
      <c r="AL231" s="77">
        <v>8.1</v>
      </c>
      <c r="AM231" s="77" t="s">
        <v>17</v>
      </c>
      <c r="AN231" s="77" t="s">
        <v>2985</v>
      </c>
      <c r="AO231" s="77">
        <v>3.5</v>
      </c>
      <c r="AP231" s="78" t="s">
        <v>4094</v>
      </c>
    </row>
    <row r="232" spans="1:42" s="83" customFormat="1" ht="12.75" customHeight="1" x14ac:dyDescent="0.25">
      <c r="A232" s="82">
        <v>21</v>
      </c>
      <c r="B232" s="82">
        <v>22</v>
      </c>
      <c r="C232" s="82" t="s">
        <v>2230</v>
      </c>
      <c r="D232" s="82">
        <f>VLOOKUP(C232,'[1]City Populations'!A229:B1175,2,FALSE)</f>
        <v>807</v>
      </c>
      <c r="E232" s="82" t="s">
        <v>4095</v>
      </c>
      <c r="F232" s="82" t="s">
        <v>4096</v>
      </c>
      <c r="G232" s="82" t="s">
        <v>17</v>
      </c>
      <c r="H232" s="82">
        <v>6.5</v>
      </c>
      <c r="I232" s="82">
        <v>32.5</v>
      </c>
      <c r="J232" s="82">
        <v>65</v>
      </c>
      <c r="K232" s="82" t="s">
        <v>1431</v>
      </c>
      <c r="L232" s="82">
        <v>6.5</v>
      </c>
      <c r="M232" s="82">
        <v>412.5</v>
      </c>
      <c r="N232" s="82" t="s">
        <v>4097</v>
      </c>
      <c r="O232" s="82" t="s">
        <v>4098</v>
      </c>
      <c r="P232" s="82" t="s">
        <v>114</v>
      </c>
      <c r="Q232" s="82">
        <v>6.5</v>
      </c>
      <c r="R232" s="82" t="s">
        <v>2985</v>
      </c>
      <c r="S232" s="82">
        <v>6.5</v>
      </c>
      <c r="T232" s="82">
        <v>24</v>
      </c>
      <c r="U232" s="82" t="s">
        <v>2985</v>
      </c>
      <c r="V232" s="82">
        <v>24</v>
      </c>
      <c r="W232" s="82" t="s">
        <v>4099</v>
      </c>
      <c r="X232" s="82">
        <v>398</v>
      </c>
      <c r="Y232" s="82">
        <v>26</v>
      </c>
      <c r="Z232" s="82" t="s">
        <v>2987</v>
      </c>
      <c r="AA232" s="82" t="s">
        <v>2985</v>
      </c>
      <c r="AB232" s="82" t="s">
        <v>2985</v>
      </c>
      <c r="AC232" s="82" t="s">
        <v>2985</v>
      </c>
      <c r="AD232" s="82" t="s">
        <v>2985</v>
      </c>
      <c r="AE232" s="82" t="s">
        <v>2985</v>
      </c>
      <c r="AF232" s="82" t="s">
        <v>2985</v>
      </c>
      <c r="AG232" s="82" t="s">
        <v>20</v>
      </c>
      <c r="AH232" s="82" t="s">
        <v>2985</v>
      </c>
      <c r="AI232" s="82" t="s">
        <v>2985</v>
      </c>
      <c r="AJ232" s="82" t="s">
        <v>17</v>
      </c>
      <c r="AK232" s="82" t="s">
        <v>2985</v>
      </c>
      <c r="AL232" s="82">
        <v>11</v>
      </c>
      <c r="AM232" s="82" t="s">
        <v>2985</v>
      </c>
      <c r="AN232" s="82" t="s">
        <v>20</v>
      </c>
      <c r="AO232" s="82" t="s">
        <v>2985</v>
      </c>
      <c r="AP232" s="78" t="s">
        <v>4100</v>
      </c>
    </row>
    <row r="233" spans="1:42" ht="12.75" customHeight="1" x14ac:dyDescent="0.25">
      <c r="A233" s="72">
        <v>67</v>
      </c>
      <c r="B233" s="72">
        <v>70</v>
      </c>
      <c r="C233" s="73" t="s">
        <v>2214</v>
      </c>
      <c r="D233" s="73">
        <f>VLOOKUP(C233,'[1]City Populations'!A230:B1176,2,FALSE)</f>
        <v>214</v>
      </c>
      <c r="E233" s="72" t="s">
        <v>348</v>
      </c>
      <c r="F233" s="72" t="s">
        <v>4101</v>
      </c>
      <c r="G233" s="73" t="s">
        <v>17</v>
      </c>
      <c r="H233" s="74" t="s">
        <v>2985</v>
      </c>
      <c r="I233" s="74" t="s">
        <v>2985</v>
      </c>
      <c r="J233" s="74" t="s">
        <v>2985</v>
      </c>
      <c r="K233" s="74" t="s">
        <v>2985</v>
      </c>
      <c r="L233" s="74" t="s">
        <v>2985</v>
      </c>
      <c r="M233" s="74" t="s">
        <v>2985</v>
      </c>
      <c r="N233" s="74" t="s">
        <v>2985</v>
      </c>
      <c r="O233" s="74" t="s">
        <v>2985</v>
      </c>
      <c r="P233" s="74" t="s">
        <v>4102</v>
      </c>
      <c r="Q233" s="75">
        <v>39</v>
      </c>
      <c r="R233" s="75" t="s">
        <v>2985</v>
      </c>
      <c r="S233" s="75" t="s">
        <v>2985</v>
      </c>
      <c r="T233" s="75">
        <v>39</v>
      </c>
      <c r="U233" s="75" t="s">
        <v>2985</v>
      </c>
      <c r="V233" s="75" t="s">
        <v>2985</v>
      </c>
      <c r="W233" s="75" t="s">
        <v>2985</v>
      </c>
      <c r="X233" s="75">
        <v>110</v>
      </c>
      <c r="Y233" s="75">
        <v>39</v>
      </c>
      <c r="Z233" s="75" t="s">
        <v>2985</v>
      </c>
      <c r="AA233" s="75" t="s">
        <v>2987</v>
      </c>
      <c r="AB233" s="75" t="s">
        <v>2985</v>
      </c>
      <c r="AC233" s="75">
        <v>390000</v>
      </c>
      <c r="AD233" s="75" t="s">
        <v>2985</v>
      </c>
      <c r="AE233" s="75" t="s">
        <v>2985</v>
      </c>
      <c r="AF233" s="75" t="s">
        <v>2985</v>
      </c>
      <c r="AG233" s="76" t="s">
        <v>20</v>
      </c>
      <c r="AH233" s="76" t="s">
        <v>2985</v>
      </c>
      <c r="AI233" s="76" t="s">
        <v>2985</v>
      </c>
      <c r="AJ233" s="77" t="s">
        <v>2985</v>
      </c>
      <c r="AK233" s="77" t="s">
        <v>20</v>
      </c>
      <c r="AL233" s="77" t="s">
        <v>2985</v>
      </c>
      <c r="AM233" s="77" t="s">
        <v>17</v>
      </c>
      <c r="AN233" s="77" t="s">
        <v>2985</v>
      </c>
      <c r="AO233" s="77">
        <v>2</v>
      </c>
      <c r="AP233" s="78" t="s">
        <v>4103</v>
      </c>
    </row>
    <row r="234" spans="1:42" ht="12.75" customHeight="1" x14ac:dyDescent="0.25">
      <c r="A234" s="72">
        <v>301</v>
      </c>
      <c r="B234" s="72">
        <v>319</v>
      </c>
      <c r="C234" s="73" t="s">
        <v>971</v>
      </c>
      <c r="D234" s="73">
        <f>VLOOKUP(C234,'[1]City Populations'!A231:B1177,2,FALSE)</f>
        <v>221</v>
      </c>
      <c r="E234" s="72" t="s">
        <v>4104</v>
      </c>
      <c r="F234" s="72" t="s">
        <v>973</v>
      </c>
      <c r="G234" s="73" t="s">
        <v>17</v>
      </c>
      <c r="H234" s="74">
        <v>16.3</v>
      </c>
      <c r="I234" s="74">
        <v>32.299999999999997</v>
      </c>
      <c r="J234" s="74">
        <v>52.3</v>
      </c>
      <c r="K234" s="74">
        <v>1000</v>
      </c>
      <c r="L234" s="74">
        <v>4.0000000000000001E-3</v>
      </c>
      <c r="M234" s="74">
        <v>212.3</v>
      </c>
      <c r="N234" s="74">
        <v>812.3</v>
      </c>
      <c r="O234" s="74" t="s">
        <v>4105</v>
      </c>
      <c r="P234" s="74" t="s">
        <v>75</v>
      </c>
      <c r="Q234" s="75">
        <v>12.6</v>
      </c>
      <c r="R234" s="75" t="s">
        <v>2985</v>
      </c>
      <c r="S234" s="75">
        <v>6.3</v>
      </c>
      <c r="T234" s="75">
        <v>12.6</v>
      </c>
      <c r="U234" s="75" t="s">
        <v>2985</v>
      </c>
      <c r="V234" s="75">
        <v>6.3</v>
      </c>
      <c r="W234" s="75">
        <v>2000</v>
      </c>
      <c r="X234" s="75">
        <v>123</v>
      </c>
      <c r="Y234" s="75" t="s">
        <v>2985</v>
      </c>
      <c r="Z234" s="75" t="s">
        <v>2985</v>
      </c>
      <c r="AA234" s="75" t="s">
        <v>2985</v>
      </c>
      <c r="AB234" s="75" t="s">
        <v>2987</v>
      </c>
      <c r="AC234" s="75" t="s">
        <v>2985</v>
      </c>
      <c r="AD234" s="75">
        <v>1535000</v>
      </c>
      <c r="AE234" s="75" t="s">
        <v>2985</v>
      </c>
      <c r="AF234" s="75" t="s">
        <v>2985</v>
      </c>
      <c r="AG234" s="76" t="s">
        <v>20</v>
      </c>
      <c r="AH234" s="76" t="s">
        <v>2985</v>
      </c>
      <c r="AI234" s="76" t="s">
        <v>2985</v>
      </c>
      <c r="AJ234" s="77" t="s">
        <v>2985</v>
      </c>
      <c r="AK234" s="77" t="s">
        <v>20</v>
      </c>
      <c r="AL234" s="77" t="s">
        <v>2985</v>
      </c>
      <c r="AM234" s="77" t="s">
        <v>2985</v>
      </c>
      <c r="AN234" s="77" t="s">
        <v>20</v>
      </c>
      <c r="AO234" s="77" t="s">
        <v>2985</v>
      </c>
      <c r="AP234" s="78" t="s">
        <v>2985</v>
      </c>
    </row>
    <row r="235" spans="1:42" ht="12.75" customHeight="1" x14ac:dyDescent="0.25">
      <c r="A235" s="72">
        <v>174</v>
      </c>
      <c r="B235" s="72">
        <v>187</v>
      </c>
      <c r="C235" s="73" t="s">
        <v>640</v>
      </c>
      <c r="D235" s="73">
        <f>VLOOKUP(C235,'[1]City Populations'!A232:B1178,2,FALSE)</f>
        <v>1124</v>
      </c>
      <c r="E235" s="72" t="s">
        <v>641</v>
      </c>
      <c r="F235" s="72" t="s">
        <v>642</v>
      </c>
      <c r="G235" s="73" t="s">
        <v>17</v>
      </c>
      <c r="H235" s="74">
        <v>41.41</v>
      </c>
      <c r="I235" s="74">
        <v>74.87</v>
      </c>
      <c r="J235" s="74">
        <v>158.52000000000001</v>
      </c>
      <c r="K235" s="74">
        <v>3000</v>
      </c>
      <c r="L235" s="74" t="s">
        <v>4106</v>
      </c>
      <c r="M235" s="74">
        <v>813.61</v>
      </c>
      <c r="N235" s="74" t="s">
        <v>4107</v>
      </c>
      <c r="O235" s="74" t="s">
        <v>4108</v>
      </c>
      <c r="P235" s="74" t="s">
        <v>2985</v>
      </c>
      <c r="Q235" s="75">
        <v>14</v>
      </c>
      <c r="R235" s="75" t="s">
        <v>2985</v>
      </c>
      <c r="S235" s="75">
        <v>5.82</v>
      </c>
      <c r="T235" s="75">
        <v>14</v>
      </c>
      <c r="U235" s="75" t="s">
        <v>2985</v>
      </c>
      <c r="V235" s="75">
        <v>5.82</v>
      </c>
      <c r="W235" s="75" t="s">
        <v>647</v>
      </c>
      <c r="X235" s="75">
        <v>680</v>
      </c>
      <c r="Y235" s="75">
        <v>35</v>
      </c>
      <c r="Z235" s="75" t="s">
        <v>2987</v>
      </c>
      <c r="AA235" s="75" t="s">
        <v>2985</v>
      </c>
      <c r="AB235" s="75" t="s">
        <v>2985</v>
      </c>
      <c r="AC235" s="75" t="s">
        <v>2985</v>
      </c>
      <c r="AD235" s="75" t="s">
        <v>2985</v>
      </c>
      <c r="AE235" s="75" t="s">
        <v>2985</v>
      </c>
      <c r="AF235" s="75" t="s">
        <v>2985</v>
      </c>
      <c r="AG235" s="76" t="s">
        <v>17</v>
      </c>
      <c r="AH235" s="76">
        <v>6</v>
      </c>
      <c r="AI235" s="76" t="s">
        <v>4109</v>
      </c>
      <c r="AJ235" s="77" t="s">
        <v>17</v>
      </c>
      <c r="AK235" s="77" t="s">
        <v>2985</v>
      </c>
      <c r="AL235" s="77">
        <v>11.23</v>
      </c>
      <c r="AM235" s="77" t="s">
        <v>2985</v>
      </c>
      <c r="AN235" s="77" t="s">
        <v>20</v>
      </c>
      <c r="AO235" s="77" t="s">
        <v>2985</v>
      </c>
      <c r="AP235" s="78" t="s">
        <v>2985</v>
      </c>
    </row>
    <row r="236" spans="1:42" ht="12.75" customHeight="1" x14ac:dyDescent="0.25">
      <c r="A236" s="72">
        <v>40</v>
      </c>
      <c r="B236" s="72">
        <v>43</v>
      </c>
      <c r="C236" s="73" t="s">
        <v>2748</v>
      </c>
      <c r="D236" s="73">
        <f>VLOOKUP(C236,'[1]City Populations'!A233:B1179,2,FALSE)</f>
        <v>1870</v>
      </c>
      <c r="E236" s="72" t="s">
        <v>1704</v>
      </c>
      <c r="F236" s="72" t="s">
        <v>4110</v>
      </c>
      <c r="G236" s="73" t="s">
        <v>17</v>
      </c>
      <c r="H236" s="74">
        <v>10</v>
      </c>
      <c r="I236" s="74">
        <v>33.630000000000003</v>
      </c>
      <c r="J236" s="74">
        <v>52.38</v>
      </c>
      <c r="K236" s="74">
        <v>1500</v>
      </c>
      <c r="L236" s="74" t="s">
        <v>4111</v>
      </c>
      <c r="M236" s="74">
        <v>176.13</v>
      </c>
      <c r="N236" s="74">
        <v>626.13</v>
      </c>
      <c r="O236" s="74" t="s">
        <v>4112</v>
      </c>
      <c r="P236" s="74" t="s">
        <v>2985</v>
      </c>
      <c r="Q236" s="75">
        <v>10</v>
      </c>
      <c r="R236" s="75">
        <v>85</v>
      </c>
      <c r="S236" s="75">
        <v>3.18</v>
      </c>
      <c r="T236" s="75">
        <v>10</v>
      </c>
      <c r="U236" s="75">
        <v>85</v>
      </c>
      <c r="V236" s="75">
        <v>3.18</v>
      </c>
      <c r="W236" s="75" t="s">
        <v>4113</v>
      </c>
      <c r="X236" s="75">
        <v>830</v>
      </c>
      <c r="Y236" s="75">
        <v>123.34</v>
      </c>
      <c r="Z236" s="75" t="s">
        <v>2987</v>
      </c>
      <c r="AA236" s="75" t="s">
        <v>2987</v>
      </c>
      <c r="AB236" s="75" t="s">
        <v>2987</v>
      </c>
      <c r="AC236" s="75">
        <v>400000</v>
      </c>
      <c r="AD236" s="75">
        <v>1000000</v>
      </c>
      <c r="AE236" s="75" t="s">
        <v>2985</v>
      </c>
      <c r="AF236" s="75" t="s">
        <v>2985</v>
      </c>
      <c r="AG236" s="76" t="s">
        <v>47</v>
      </c>
      <c r="AH236" s="76" t="s">
        <v>2985</v>
      </c>
      <c r="AI236" s="76" t="s">
        <v>2985</v>
      </c>
      <c r="AJ236" s="77" t="s">
        <v>2985</v>
      </c>
      <c r="AK236" s="77" t="s">
        <v>20</v>
      </c>
      <c r="AL236" s="77" t="s">
        <v>2985</v>
      </c>
      <c r="AM236" s="77" t="s">
        <v>2985</v>
      </c>
      <c r="AN236" s="77" t="s">
        <v>2985</v>
      </c>
      <c r="AO236" s="77" t="s">
        <v>2985</v>
      </c>
      <c r="AP236" s="78" t="s">
        <v>2985</v>
      </c>
    </row>
    <row r="237" spans="1:42" ht="12.75" customHeight="1" x14ac:dyDescent="0.25">
      <c r="A237" s="72">
        <v>272</v>
      </c>
      <c r="B237" s="72">
        <v>292</v>
      </c>
      <c r="C237" s="73" t="s">
        <v>2225</v>
      </c>
      <c r="D237" s="73">
        <f>VLOOKUP(C237,'[1]City Populations'!A234:B1180,2,FALSE)</f>
        <v>193</v>
      </c>
      <c r="E237" s="72" t="s">
        <v>4114</v>
      </c>
      <c r="F237" s="72" t="s">
        <v>145</v>
      </c>
      <c r="G237" s="73" t="s">
        <v>17</v>
      </c>
      <c r="H237" s="74">
        <v>15</v>
      </c>
      <c r="I237" s="74">
        <v>27</v>
      </c>
      <c r="J237" s="74">
        <v>52</v>
      </c>
      <c r="K237" s="74">
        <v>2500</v>
      </c>
      <c r="L237" s="74" t="s">
        <v>3578</v>
      </c>
      <c r="M237" s="74">
        <v>252</v>
      </c>
      <c r="N237" s="74" t="s">
        <v>4115</v>
      </c>
      <c r="O237" s="74" t="s">
        <v>4116</v>
      </c>
      <c r="P237" s="74" t="s">
        <v>2985</v>
      </c>
      <c r="Q237" s="75" t="s">
        <v>2985</v>
      </c>
      <c r="R237" s="75">
        <v>100</v>
      </c>
      <c r="S237" s="75" t="s">
        <v>2985</v>
      </c>
      <c r="T237" s="75" t="s">
        <v>2985</v>
      </c>
      <c r="U237" s="75">
        <v>100</v>
      </c>
      <c r="V237" s="75" t="s">
        <v>2985</v>
      </c>
      <c r="W237" s="75" t="s">
        <v>4117</v>
      </c>
      <c r="X237" s="75">
        <v>114</v>
      </c>
      <c r="Y237" s="75">
        <v>42</v>
      </c>
      <c r="Z237" s="75" t="s">
        <v>2987</v>
      </c>
      <c r="AA237" s="75" t="s">
        <v>2985</v>
      </c>
      <c r="AB237" s="75" t="s">
        <v>2985</v>
      </c>
      <c r="AC237" s="75" t="s">
        <v>2985</v>
      </c>
      <c r="AD237" s="75" t="s">
        <v>2985</v>
      </c>
      <c r="AE237" s="75" t="s">
        <v>2985</v>
      </c>
      <c r="AF237" s="75" t="s">
        <v>2985</v>
      </c>
      <c r="AG237" s="76" t="s">
        <v>20</v>
      </c>
      <c r="AH237" s="76" t="s">
        <v>2985</v>
      </c>
      <c r="AI237" s="76" t="s">
        <v>2985</v>
      </c>
      <c r="AJ237" s="77" t="s">
        <v>2985</v>
      </c>
      <c r="AK237" s="77" t="s">
        <v>20</v>
      </c>
      <c r="AL237" s="77" t="s">
        <v>2985</v>
      </c>
      <c r="AM237" s="77" t="s">
        <v>17</v>
      </c>
      <c r="AN237" s="77" t="s">
        <v>2985</v>
      </c>
      <c r="AO237" s="77">
        <v>30</v>
      </c>
      <c r="AP237" s="78" t="s">
        <v>4118</v>
      </c>
    </row>
    <row r="238" spans="1:42" ht="12.75" customHeight="1" x14ac:dyDescent="0.25">
      <c r="A238" s="72">
        <v>311</v>
      </c>
      <c r="B238" s="72">
        <v>331</v>
      </c>
      <c r="C238" s="73" t="s">
        <v>2753</v>
      </c>
      <c r="D238" s="73">
        <f>VLOOKUP(C238,'[1]City Populations'!A235:B1181,2,FALSE)</f>
        <v>1377</v>
      </c>
      <c r="E238" s="72" t="s">
        <v>4119</v>
      </c>
      <c r="F238" s="72" t="s">
        <v>4120</v>
      </c>
      <c r="G238" s="73" t="s">
        <v>17</v>
      </c>
      <c r="H238" s="74">
        <v>18.13</v>
      </c>
      <c r="I238" s="74">
        <v>12.61</v>
      </c>
      <c r="J238" s="74">
        <v>25.21</v>
      </c>
      <c r="K238" s="74">
        <v>0</v>
      </c>
      <c r="L238" s="74" t="s">
        <v>2985</v>
      </c>
      <c r="M238" s="74">
        <v>308.75</v>
      </c>
      <c r="N238" s="74" t="s">
        <v>4121</v>
      </c>
      <c r="O238" s="74" t="s">
        <v>4122</v>
      </c>
      <c r="P238" s="74" t="s">
        <v>4123</v>
      </c>
      <c r="Q238" s="75">
        <v>11.29</v>
      </c>
      <c r="R238" s="75">
        <v>100</v>
      </c>
      <c r="S238" s="75">
        <v>2.1440999999999999</v>
      </c>
      <c r="T238" s="75">
        <v>11.29</v>
      </c>
      <c r="U238" s="75">
        <v>100</v>
      </c>
      <c r="V238" s="75">
        <v>4.4215499999999999</v>
      </c>
      <c r="W238" s="75" t="s">
        <v>4124</v>
      </c>
      <c r="X238" s="75">
        <v>694</v>
      </c>
      <c r="Y238" s="75">
        <v>24.15</v>
      </c>
      <c r="Z238" s="75" t="s">
        <v>2987</v>
      </c>
      <c r="AA238" s="75" t="s">
        <v>2985</v>
      </c>
      <c r="AB238" s="75" t="s">
        <v>2987</v>
      </c>
      <c r="AC238" s="75" t="s">
        <v>2985</v>
      </c>
      <c r="AD238" s="75">
        <v>5000000</v>
      </c>
      <c r="AE238" s="75" t="s">
        <v>2985</v>
      </c>
      <c r="AF238" s="75" t="s">
        <v>2985</v>
      </c>
      <c r="AG238" s="76" t="s">
        <v>20</v>
      </c>
      <c r="AH238" s="76" t="s">
        <v>2985</v>
      </c>
      <c r="AI238" s="76" t="s">
        <v>2985</v>
      </c>
      <c r="AJ238" s="77" t="s">
        <v>2985</v>
      </c>
      <c r="AK238" s="77" t="s">
        <v>20</v>
      </c>
      <c r="AL238" s="77" t="s">
        <v>2985</v>
      </c>
      <c r="AM238" s="77" t="s">
        <v>2985</v>
      </c>
      <c r="AN238" s="77" t="s">
        <v>2985</v>
      </c>
      <c r="AO238" s="77" t="s">
        <v>2985</v>
      </c>
      <c r="AP238" s="78" t="s">
        <v>2985</v>
      </c>
    </row>
    <row r="239" spans="1:42" ht="12.75" customHeight="1" x14ac:dyDescent="0.25">
      <c r="A239" s="72">
        <v>114</v>
      </c>
      <c r="B239" s="72">
        <v>122</v>
      </c>
      <c r="C239" s="73" t="s">
        <v>2182</v>
      </c>
      <c r="D239" s="73">
        <f>VLOOKUP(C239,'[1]City Populations'!A236:B1182,2,FALSE)</f>
        <v>366</v>
      </c>
      <c r="E239" s="72" t="s">
        <v>1033</v>
      </c>
      <c r="F239" s="72" t="s">
        <v>1034</v>
      </c>
      <c r="G239" s="73" t="s">
        <v>17</v>
      </c>
      <c r="H239" s="74">
        <v>11.5</v>
      </c>
      <c r="I239" s="74">
        <v>21.5</v>
      </c>
      <c r="J239" s="74">
        <v>36.5</v>
      </c>
      <c r="K239" s="74" t="s">
        <v>1431</v>
      </c>
      <c r="L239" s="74" t="s">
        <v>4125</v>
      </c>
      <c r="M239" s="74">
        <v>56.5</v>
      </c>
      <c r="N239" s="74">
        <v>211.5</v>
      </c>
      <c r="O239" s="74" t="s">
        <v>4126</v>
      </c>
      <c r="P239" s="74" t="s">
        <v>2985</v>
      </c>
      <c r="Q239" s="75">
        <v>16</v>
      </c>
      <c r="R239" s="75">
        <v>100</v>
      </c>
      <c r="S239" s="75">
        <v>16</v>
      </c>
      <c r="T239" s="75">
        <v>16</v>
      </c>
      <c r="U239" s="75">
        <v>100</v>
      </c>
      <c r="V239" s="75">
        <v>16</v>
      </c>
      <c r="W239" s="75">
        <v>5000</v>
      </c>
      <c r="X239" s="75">
        <v>179</v>
      </c>
      <c r="Y239" s="75">
        <v>16</v>
      </c>
      <c r="Z239" s="75" t="s">
        <v>2987</v>
      </c>
      <c r="AA239" s="75" t="s">
        <v>2985</v>
      </c>
      <c r="AB239" s="75" t="s">
        <v>2985</v>
      </c>
      <c r="AC239" s="75" t="s">
        <v>2985</v>
      </c>
      <c r="AD239" s="75" t="s">
        <v>2985</v>
      </c>
      <c r="AE239" s="75" t="s">
        <v>2985</v>
      </c>
      <c r="AF239" s="75" t="s">
        <v>2985</v>
      </c>
      <c r="AG239" s="76" t="s">
        <v>20</v>
      </c>
      <c r="AH239" s="76" t="s">
        <v>2985</v>
      </c>
      <c r="AI239" s="76" t="s">
        <v>2985</v>
      </c>
      <c r="AJ239" s="77" t="s">
        <v>2985</v>
      </c>
      <c r="AK239" s="77" t="s">
        <v>20</v>
      </c>
      <c r="AL239" s="77" t="s">
        <v>2985</v>
      </c>
      <c r="AM239" s="77" t="s">
        <v>17</v>
      </c>
      <c r="AN239" s="77" t="s">
        <v>2985</v>
      </c>
      <c r="AO239" s="77">
        <v>4</v>
      </c>
      <c r="AP239" s="78" t="s">
        <v>2985</v>
      </c>
    </row>
    <row r="240" spans="1:42" ht="12.75" customHeight="1" x14ac:dyDescent="0.25">
      <c r="A240" s="72">
        <v>34</v>
      </c>
      <c r="B240" s="72">
        <v>35</v>
      </c>
      <c r="C240" s="73" t="s">
        <v>765</v>
      </c>
      <c r="D240" s="73">
        <f>VLOOKUP(C240,'[1]City Populations'!A237:B1183,2,FALSE)</f>
        <v>1694</v>
      </c>
      <c r="E240" s="72" t="s">
        <v>4127</v>
      </c>
      <c r="F240" s="72" t="s">
        <v>767</v>
      </c>
      <c r="G240" s="73" t="s">
        <v>17</v>
      </c>
      <c r="H240" s="74">
        <v>11.37</v>
      </c>
      <c r="I240" s="74">
        <v>28.44</v>
      </c>
      <c r="J240" s="74">
        <v>56.89</v>
      </c>
      <c r="K240" s="74">
        <v>2000</v>
      </c>
      <c r="L240" s="74">
        <v>5.69</v>
      </c>
      <c r="M240" s="74" t="s">
        <v>2985</v>
      </c>
      <c r="N240" s="74" t="s">
        <v>2985</v>
      </c>
      <c r="O240" s="74" t="s">
        <v>2985</v>
      </c>
      <c r="P240" s="74" t="s">
        <v>4128</v>
      </c>
      <c r="Q240" s="75">
        <v>24.95</v>
      </c>
      <c r="R240" s="75" t="s">
        <v>2985</v>
      </c>
      <c r="S240" s="75">
        <v>12.47</v>
      </c>
      <c r="T240" s="75" t="s">
        <v>2985</v>
      </c>
      <c r="U240" s="75" t="s">
        <v>2985</v>
      </c>
      <c r="V240" s="75" t="s">
        <v>2985</v>
      </c>
      <c r="W240" s="75">
        <v>2000</v>
      </c>
      <c r="X240" s="75">
        <v>650</v>
      </c>
      <c r="Y240" s="75" t="s">
        <v>2985</v>
      </c>
      <c r="Z240" s="75" t="s">
        <v>2985</v>
      </c>
      <c r="AA240" s="75" t="s">
        <v>2985</v>
      </c>
      <c r="AB240" s="75" t="s">
        <v>2987</v>
      </c>
      <c r="AC240" s="75" t="s">
        <v>2985</v>
      </c>
      <c r="AD240" s="75">
        <v>4200000</v>
      </c>
      <c r="AE240" s="75" t="s">
        <v>2985</v>
      </c>
      <c r="AF240" s="75" t="s">
        <v>2985</v>
      </c>
      <c r="AG240" s="76" t="s">
        <v>20</v>
      </c>
      <c r="AH240" s="76" t="s">
        <v>2985</v>
      </c>
      <c r="AI240" s="76" t="s">
        <v>2985</v>
      </c>
      <c r="AJ240" s="77" t="s">
        <v>2985</v>
      </c>
      <c r="AK240" s="77" t="s">
        <v>20</v>
      </c>
      <c r="AL240" s="77" t="s">
        <v>2985</v>
      </c>
      <c r="AM240" s="77" t="s">
        <v>2985</v>
      </c>
      <c r="AN240" s="77" t="s">
        <v>2985</v>
      </c>
      <c r="AO240" s="77" t="s">
        <v>2985</v>
      </c>
      <c r="AP240" s="78" t="s">
        <v>2985</v>
      </c>
    </row>
    <row r="241" spans="1:42" s="83" customFormat="1" ht="12.75" customHeight="1" x14ac:dyDescent="0.25">
      <c r="A241" s="82">
        <v>53</v>
      </c>
      <c r="B241" s="82">
        <v>55</v>
      </c>
      <c r="C241" s="82" t="s">
        <v>922</v>
      </c>
      <c r="D241" s="82">
        <f>VLOOKUP(C241,'[1]City Populations'!A238:B1184,2,FALSE)</f>
        <v>3418</v>
      </c>
      <c r="E241" s="82" t="s">
        <v>4129</v>
      </c>
      <c r="F241" s="82" t="s">
        <v>924</v>
      </c>
      <c r="G241" s="82" t="s">
        <v>17</v>
      </c>
      <c r="H241" s="82">
        <v>9.4</v>
      </c>
      <c r="I241" s="82">
        <v>24.4</v>
      </c>
      <c r="J241" s="82">
        <v>43.15</v>
      </c>
      <c r="K241" s="82">
        <v>1000</v>
      </c>
      <c r="L241" s="82">
        <v>3.75</v>
      </c>
      <c r="M241" s="82">
        <v>193.15</v>
      </c>
      <c r="N241" s="82">
        <v>759.4</v>
      </c>
      <c r="O241" s="82" t="s">
        <v>4130</v>
      </c>
      <c r="P241" s="82" t="s">
        <v>2985</v>
      </c>
      <c r="Q241" s="82">
        <v>10.77</v>
      </c>
      <c r="R241" s="82" t="s">
        <v>2985</v>
      </c>
      <c r="S241" s="82">
        <v>4.0599999999999996</v>
      </c>
      <c r="T241" s="82">
        <v>10.77</v>
      </c>
      <c r="U241" s="82" t="s">
        <v>2985</v>
      </c>
      <c r="V241" s="82">
        <v>4.0599999999999996</v>
      </c>
      <c r="W241" s="82">
        <v>1000</v>
      </c>
      <c r="X241" s="82">
        <v>1597</v>
      </c>
      <c r="Y241" s="82">
        <v>28.93</v>
      </c>
      <c r="Z241" s="82" t="s">
        <v>2987</v>
      </c>
      <c r="AA241" s="82" t="s">
        <v>2985</v>
      </c>
      <c r="AB241" s="82" t="s">
        <v>2985</v>
      </c>
      <c r="AC241" s="82" t="s">
        <v>2985</v>
      </c>
      <c r="AD241" s="82" t="s">
        <v>2985</v>
      </c>
      <c r="AE241" s="82" t="s">
        <v>2985</v>
      </c>
      <c r="AF241" s="82" t="s">
        <v>2985</v>
      </c>
      <c r="AG241" s="82" t="s">
        <v>20</v>
      </c>
      <c r="AH241" s="82" t="s">
        <v>2985</v>
      </c>
      <c r="AI241" s="82" t="s">
        <v>2985</v>
      </c>
      <c r="AJ241" s="82" t="s">
        <v>2985</v>
      </c>
      <c r="AK241" s="82" t="s">
        <v>20</v>
      </c>
      <c r="AL241" s="82" t="s">
        <v>2985</v>
      </c>
      <c r="AM241" s="82" t="s">
        <v>2985</v>
      </c>
      <c r="AN241" s="82" t="s">
        <v>20</v>
      </c>
      <c r="AO241" s="82" t="s">
        <v>2985</v>
      </c>
      <c r="AP241" s="78" t="s">
        <v>2985</v>
      </c>
    </row>
    <row r="242" spans="1:42" ht="12.75" customHeight="1" x14ac:dyDescent="0.25">
      <c r="A242" s="72">
        <v>368</v>
      </c>
      <c r="B242" s="72">
        <v>387</v>
      </c>
      <c r="C242" s="73" t="s">
        <v>2180</v>
      </c>
      <c r="D242" s="73">
        <f>VLOOKUP(C242,'[1]City Populations'!A239:B1185,2,FALSE)</f>
        <v>225</v>
      </c>
      <c r="E242" s="72" t="s">
        <v>4131</v>
      </c>
      <c r="F242" s="72" t="s">
        <v>4132</v>
      </c>
      <c r="G242" s="73" t="s">
        <v>17</v>
      </c>
      <c r="H242" s="74">
        <v>17.5</v>
      </c>
      <c r="I242" s="74" t="s">
        <v>2985</v>
      </c>
      <c r="J242" s="74" t="s">
        <v>2985</v>
      </c>
      <c r="K242" s="74" t="s">
        <v>4133</v>
      </c>
      <c r="L242" s="74" t="s">
        <v>2985</v>
      </c>
      <c r="M242" s="74">
        <v>150</v>
      </c>
      <c r="N242" s="74">
        <v>600</v>
      </c>
      <c r="O242" s="74" t="s">
        <v>4134</v>
      </c>
      <c r="P242" s="74" t="s">
        <v>2985</v>
      </c>
      <c r="Q242" s="75">
        <v>17.5</v>
      </c>
      <c r="R242" s="75" t="s">
        <v>2985</v>
      </c>
      <c r="S242" s="75" t="s">
        <v>2985</v>
      </c>
      <c r="T242" s="75">
        <v>17.5</v>
      </c>
      <c r="U242" s="75" t="s">
        <v>2985</v>
      </c>
      <c r="V242" s="75" t="s">
        <v>2985</v>
      </c>
      <c r="W242" s="75" t="s">
        <v>150</v>
      </c>
      <c r="X242" s="75">
        <v>128</v>
      </c>
      <c r="Y242" s="75">
        <v>17.5</v>
      </c>
      <c r="Z242" s="75" t="s">
        <v>2987</v>
      </c>
      <c r="AA242" s="75" t="s">
        <v>2985</v>
      </c>
      <c r="AB242" s="75" t="s">
        <v>2985</v>
      </c>
      <c r="AC242" s="75" t="s">
        <v>2985</v>
      </c>
      <c r="AD242" s="75" t="s">
        <v>2985</v>
      </c>
      <c r="AE242" s="75" t="s">
        <v>2985</v>
      </c>
      <c r="AF242" s="75" t="s">
        <v>2985</v>
      </c>
      <c r="AG242" s="76" t="s">
        <v>17</v>
      </c>
      <c r="AH242" s="76">
        <v>8.1</v>
      </c>
      <c r="AI242" s="76" t="s">
        <v>2985</v>
      </c>
      <c r="AJ242" s="77" t="s">
        <v>2985</v>
      </c>
      <c r="AK242" s="77" t="s">
        <v>20</v>
      </c>
      <c r="AL242" s="77" t="s">
        <v>2985</v>
      </c>
      <c r="AM242" s="77" t="s">
        <v>2985</v>
      </c>
      <c r="AN242" s="77" t="s">
        <v>20</v>
      </c>
      <c r="AO242" s="77" t="s">
        <v>2985</v>
      </c>
      <c r="AP242" s="78" t="s">
        <v>2985</v>
      </c>
    </row>
    <row r="243" spans="1:42" ht="12.75" customHeight="1" x14ac:dyDescent="0.25">
      <c r="A243" s="72">
        <v>164</v>
      </c>
      <c r="B243" s="72">
        <v>177</v>
      </c>
      <c r="C243" s="73" t="s">
        <v>2178</v>
      </c>
      <c r="D243" s="73">
        <f>VLOOKUP(C243,'[1]City Populations'!A240:B1186,2,FALSE)</f>
        <v>168</v>
      </c>
      <c r="E243" s="72" t="s">
        <v>4135</v>
      </c>
      <c r="F243" s="72" t="s">
        <v>4136</v>
      </c>
      <c r="G243" s="73" t="s">
        <v>17</v>
      </c>
      <c r="H243" s="74">
        <v>23</v>
      </c>
      <c r="I243" s="74">
        <v>28</v>
      </c>
      <c r="J243" s="74">
        <v>40.5</v>
      </c>
      <c r="K243" s="74">
        <v>3000</v>
      </c>
      <c r="L243" s="74" t="s">
        <v>4137</v>
      </c>
      <c r="M243" s="74">
        <v>0</v>
      </c>
      <c r="N243" s="74">
        <v>0</v>
      </c>
      <c r="O243" s="74" t="s">
        <v>4138</v>
      </c>
      <c r="P243" s="74" t="s">
        <v>4138</v>
      </c>
      <c r="Q243" s="75">
        <v>16</v>
      </c>
      <c r="R243" s="75" t="s">
        <v>2985</v>
      </c>
      <c r="S243" s="75" t="s">
        <v>2985</v>
      </c>
      <c r="T243" s="75" t="s">
        <v>2985</v>
      </c>
      <c r="U243" s="75" t="s">
        <v>2985</v>
      </c>
      <c r="V243" s="75" t="s">
        <v>2985</v>
      </c>
      <c r="W243" s="75" t="s">
        <v>2985</v>
      </c>
      <c r="X243" s="75">
        <v>80</v>
      </c>
      <c r="Y243" s="75">
        <v>16</v>
      </c>
      <c r="Z243" s="75" t="s">
        <v>2987</v>
      </c>
      <c r="AA243" s="75" t="s">
        <v>2985</v>
      </c>
      <c r="AB243" s="75" t="s">
        <v>2985</v>
      </c>
      <c r="AC243" s="75" t="s">
        <v>2985</v>
      </c>
      <c r="AD243" s="75" t="s">
        <v>2985</v>
      </c>
      <c r="AE243" s="75" t="s">
        <v>2985</v>
      </c>
      <c r="AF243" s="75" t="s">
        <v>2985</v>
      </c>
      <c r="AG243" s="76" t="s">
        <v>20</v>
      </c>
      <c r="AH243" s="76" t="s">
        <v>2985</v>
      </c>
      <c r="AI243" s="76" t="s">
        <v>2985</v>
      </c>
      <c r="AJ243" s="77" t="s">
        <v>2985</v>
      </c>
      <c r="AK243" s="77" t="s">
        <v>20</v>
      </c>
      <c r="AL243" s="77" t="s">
        <v>2985</v>
      </c>
      <c r="AM243" s="77" t="s">
        <v>2985</v>
      </c>
      <c r="AN243" s="77" t="s">
        <v>2985</v>
      </c>
      <c r="AO243" s="77" t="s">
        <v>2985</v>
      </c>
      <c r="AP243" s="78" t="s">
        <v>2985</v>
      </c>
    </row>
    <row r="244" spans="1:42" ht="12.75" customHeight="1" x14ac:dyDescent="0.25">
      <c r="A244" s="72">
        <v>332</v>
      </c>
      <c r="B244" s="72">
        <v>353</v>
      </c>
      <c r="C244" s="73" t="s">
        <v>2781</v>
      </c>
      <c r="D244" s="73">
        <f>VLOOKUP(C244,'[1]City Populations'!A241:B1187,2,FALSE)</f>
        <v>808</v>
      </c>
      <c r="E244" s="72" t="s">
        <v>4139</v>
      </c>
      <c r="F244" s="72" t="s">
        <v>4140</v>
      </c>
      <c r="G244" s="73" t="s">
        <v>17</v>
      </c>
      <c r="H244" s="74">
        <v>12.5</v>
      </c>
      <c r="I244" s="74">
        <v>26.5</v>
      </c>
      <c r="J244" s="74">
        <v>44</v>
      </c>
      <c r="K244" s="74" t="s">
        <v>3008</v>
      </c>
      <c r="L244" s="74" t="s">
        <v>4141</v>
      </c>
      <c r="M244" s="74">
        <v>184</v>
      </c>
      <c r="N244" s="74">
        <v>709</v>
      </c>
      <c r="O244" s="74" t="s">
        <v>4142</v>
      </c>
      <c r="P244" s="74" t="s">
        <v>2985</v>
      </c>
      <c r="Q244" s="75">
        <v>48.5</v>
      </c>
      <c r="R244" s="75" t="s">
        <v>2985</v>
      </c>
      <c r="S244" s="75">
        <v>4.75</v>
      </c>
      <c r="T244" s="75">
        <v>48.5</v>
      </c>
      <c r="U244" s="75" t="s">
        <v>2985</v>
      </c>
      <c r="V244" s="75">
        <v>4.75</v>
      </c>
      <c r="W244" s="75" t="s">
        <v>317</v>
      </c>
      <c r="X244" s="75">
        <v>360</v>
      </c>
      <c r="Y244" s="75" t="s">
        <v>2985</v>
      </c>
      <c r="Z244" s="75" t="s">
        <v>2987</v>
      </c>
      <c r="AA244" s="75" t="s">
        <v>2985</v>
      </c>
      <c r="AB244" s="75" t="s">
        <v>2987</v>
      </c>
      <c r="AC244" s="75" t="s">
        <v>2985</v>
      </c>
      <c r="AD244" s="75">
        <v>3300000</v>
      </c>
      <c r="AE244" s="75" t="s">
        <v>2985</v>
      </c>
      <c r="AF244" s="75" t="s">
        <v>2985</v>
      </c>
      <c r="AG244" s="76" t="s">
        <v>17</v>
      </c>
      <c r="AH244" s="76">
        <v>4</v>
      </c>
      <c r="AI244" s="76" t="s">
        <v>4143</v>
      </c>
      <c r="AJ244" s="77" t="s">
        <v>17</v>
      </c>
      <c r="AK244" s="77" t="s">
        <v>2985</v>
      </c>
      <c r="AL244" s="77">
        <v>11</v>
      </c>
      <c r="AM244" s="77" t="s">
        <v>2985</v>
      </c>
      <c r="AN244" s="77" t="s">
        <v>20</v>
      </c>
      <c r="AO244" s="77" t="s">
        <v>2985</v>
      </c>
      <c r="AP244" s="78" t="s">
        <v>4144</v>
      </c>
    </row>
    <row r="245" spans="1:42" ht="12.75" customHeight="1" x14ac:dyDescent="0.25">
      <c r="A245" s="72">
        <v>239</v>
      </c>
      <c r="B245" s="72">
        <v>259</v>
      </c>
      <c r="C245" s="73" t="s">
        <v>2179</v>
      </c>
      <c r="D245" s="73">
        <f>VLOOKUP(C245,'[1]City Populations'!A242:B1188,2,FALSE)</f>
        <v>835</v>
      </c>
      <c r="E245" s="72" t="s">
        <v>967</v>
      </c>
      <c r="F245" s="72" t="s">
        <v>4145</v>
      </c>
      <c r="G245" s="73" t="s">
        <v>17</v>
      </c>
      <c r="H245" s="74">
        <v>57.5</v>
      </c>
      <c r="I245" s="74">
        <v>43</v>
      </c>
      <c r="J245" s="74">
        <v>86</v>
      </c>
      <c r="K245" s="74">
        <v>2000</v>
      </c>
      <c r="L245" s="74" t="s">
        <v>3658</v>
      </c>
      <c r="M245" s="74" t="s">
        <v>2985</v>
      </c>
      <c r="N245" s="74" t="s">
        <v>2985</v>
      </c>
      <c r="O245" s="74" t="s">
        <v>287</v>
      </c>
      <c r="P245" s="74" t="s">
        <v>2985</v>
      </c>
      <c r="Q245" s="75">
        <v>28.75</v>
      </c>
      <c r="R245" s="75">
        <v>100</v>
      </c>
      <c r="S245" s="75">
        <v>6</v>
      </c>
      <c r="T245" s="75">
        <v>28.75</v>
      </c>
      <c r="U245" s="75">
        <v>100</v>
      </c>
      <c r="V245" s="75">
        <v>6</v>
      </c>
      <c r="W245" s="75">
        <v>2000</v>
      </c>
      <c r="X245" s="75">
        <v>325</v>
      </c>
      <c r="Y245" s="75">
        <v>28.75</v>
      </c>
      <c r="Z245" s="75" t="s">
        <v>2985</v>
      </c>
      <c r="AA245" s="75" t="s">
        <v>2987</v>
      </c>
      <c r="AB245" s="75" t="s">
        <v>2985</v>
      </c>
      <c r="AC245" s="75">
        <v>550000</v>
      </c>
      <c r="AD245" s="75" t="s">
        <v>2985</v>
      </c>
      <c r="AE245" s="75" t="s">
        <v>2985</v>
      </c>
      <c r="AF245" s="75" t="s">
        <v>2985</v>
      </c>
      <c r="AG245" s="76" t="s">
        <v>20</v>
      </c>
      <c r="AH245" s="76" t="s">
        <v>2985</v>
      </c>
      <c r="AI245" s="76" t="s">
        <v>2985</v>
      </c>
      <c r="AJ245" s="77" t="s">
        <v>2985</v>
      </c>
      <c r="AK245" s="77" t="s">
        <v>20</v>
      </c>
      <c r="AL245" s="77">
        <v>11.51</v>
      </c>
      <c r="AM245" s="77" t="s">
        <v>17</v>
      </c>
      <c r="AN245" s="77" t="s">
        <v>2985</v>
      </c>
      <c r="AO245" s="77">
        <v>2.81</v>
      </c>
      <c r="AP245" s="78" t="s">
        <v>2985</v>
      </c>
    </row>
    <row r="246" spans="1:42" ht="12.75" customHeight="1" x14ac:dyDescent="0.25">
      <c r="A246" s="72">
        <v>245</v>
      </c>
      <c r="B246" s="72">
        <v>265</v>
      </c>
      <c r="C246" s="73" t="s">
        <v>2788</v>
      </c>
      <c r="D246" s="73">
        <f>VLOOKUP(C246,'[1]City Populations'!A243:B1189,2,FALSE)</f>
        <v>305</v>
      </c>
      <c r="E246" s="72" t="s">
        <v>4146</v>
      </c>
      <c r="F246" s="72" t="s">
        <v>4147</v>
      </c>
      <c r="G246" s="73" t="s">
        <v>17</v>
      </c>
      <c r="H246" s="74">
        <v>19.899999999999999</v>
      </c>
      <c r="I246" s="74">
        <v>40.06</v>
      </c>
      <c r="J246" s="74">
        <v>71.92</v>
      </c>
      <c r="K246" s="74" t="s">
        <v>3008</v>
      </c>
      <c r="L246" s="74" t="s">
        <v>4148</v>
      </c>
      <c r="M246" s="74">
        <v>303.12</v>
      </c>
      <c r="N246" s="74" t="s">
        <v>4149</v>
      </c>
      <c r="O246" s="74" t="s">
        <v>4150</v>
      </c>
      <c r="P246" s="74" t="s">
        <v>75</v>
      </c>
      <c r="Q246" s="75" t="s">
        <v>2985</v>
      </c>
      <c r="R246" s="75" t="s">
        <v>2985</v>
      </c>
      <c r="S246" s="75">
        <v>0</v>
      </c>
      <c r="T246" s="75" t="s">
        <v>2985</v>
      </c>
      <c r="U246" s="75" t="s">
        <v>2985</v>
      </c>
      <c r="V246" s="75">
        <v>0</v>
      </c>
      <c r="W246" s="75" t="s">
        <v>3008</v>
      </c>
      <c r="X246" s="75">
        <v>133</v>
      </c>
      <c r="Y246" s="75">
        <v>45</v>
      </c>
      <c r="Z246" s="75" t="s">
        <v>2987</v>
      </c>
      <c r="AA246" s="75" t="s">
        <v>2985</v>
      </c>
      <c r="AB246" s="75" t="s">
        <v>2987</v>
      </c>
      <c r="AC246" s="75" t="s">
        <v>2985</v>
      </c>
      <c r="AD246" s="75">
        <v>1057000</v>
      </c>
      <c r="AE246" s="75" t="s">
        <v>2985</v>
      </c>
      <c r="AF246" s="75" t="s">
        <v>2985</v>
      </c>
      <c r="AG246" s="76" t="s">
        <v>20</v>
      </c>
      <c r="AH246" s="76" t="s">
        <v>2985</v>
      </c>
      <c r="AI246" s="76" t="s">
        <v>2985</v>
      </c>
      <c r="AJ246" s="77" t="s">
        <v>2985</v>
      </c>
      <c r="AK246" s="77" t="s">
        <v>20</v>
      </c>
      <c r="AL246" s="77" t="s">
        <v>2985</v>
      </c>
      <c r="AM246" s="77" t="s">
        <v>2985</v>
      </c>
      <c r="AN246" s="77" t="s">
        <v>2985</v>
      </c>
      <c r="AO246" s="77" t="s">
        <v>2985</v>
      </c>
      <c r="AP246" s="78" t="s">
        <v>2985</v>
      </c>
    </row>
    <row r="247" spans="1:42" ht="12.75" customHeight="1" x14ac:dyDescent="0.25">
      <c r="A247" s="72">
        <v>235</v>
      </c>
      <c r="B247" s="72">
        <v>254</v>
      </c>
      <c r="C247" s="73" t="s">
        <v>24</v>
      </c>
      <c r="D247" s="73">
        <f>VLOOKUP(C247,'[1]City Populations'!A244:B1190,2,FALSE)</f>
        <v>785</v>
      </c>
      <c r="E247" s="72" t="s">
        <v>25</v>
      </c>
      <c r="F247" s="72" t="s">
        <v>26</v>
      </c>
      <c r="G247" s="73" t="s">
        <v>17</v>
      </c>
      <c r="H247" s="74">
        <v>10.75</v>
      </c>
      <c r="I247" s="74">
        <v>21</v>
      </c>
      <c r="J247" s="74">
        <v>31.25</v>
      </c>
      <c r="K247" s="74">
        <v>0</v>
      </c>
      <c r="L247" s="74" t="s">
        <v>95</v>
      </c>
      <c r="M247" s="74">
        <v>113.25</v>
      </c>
      <c r="N247" s="74">
        <v>420.75</v>
      </c>
      <c r="O247" s="74" t="s">
        <v>4151</v>
      </c>
      <c r="P247" s="74" t="s">
        <v>95</v>
      </c>
      <c r="Q247" s="75">
        <v>10.75</v>
      </c>
      <c r="R247" s="75">
        <v>100</v>
      </c>
      <c r="S247" s="75">
        <v>2.0499999999999998</v>
      </c>
      <c r="T247" s="75">
        <v>10.75</v>
      </c>
      <c r="U247" s="75">
        <v>100</v>
      </c>
      <c r="V247" s="75">
        <v>2.0499999999999998</v>
      </c>
      <c r="W247" s="75">
        <v>0</v>
      </c>
      <c r="X247" s="75">
        <v>410</v>
      </c>
      <c r="Y247" s="75">
        <v>17.52</v>
      </c>
      <c r="Z247" s="75" t="s">
        <v>2987</v>
      </c>
      <c r="AA247" s="75" t="s">
        <v>2985</v>
      </c>
      <c r="AB247" s="75" t="s">
        <v>2985</v>
      </c>
      <c r="AC247" s="75" t="s">
        <v>2985</v>
      </c>
      <c r="AD247" s="75" t="s">
        <v>2985</v>
      </c>
      <c r="AE247" s="75" t="s">
        <v>2985</v>
      </c>
      <c r="AF247" s="75" t="s">
        <v>2985</v>
      </c>
      <c r="AG247" s="76" t="s">
        <v>20</v>
      </c>
      <c r="AH247" s="76" t="s">
        <v>2985</v>
      </c>
      <c r="AI247" s="76" t="s">
        <v>2985</v>
      </c>
      <c r="AJ247" s="77" t="s">
        <v>17</v>
      </c>
      <c r="AK247" s="77" t="s">
        <v>2985</v>
      </c>
      <c r="AL247" s="77">
        <v>10.75</v>
      </c>
      <c r="AM247" s="77" t="s">
        <v>2985</v>
      </c>
      <c r="AN247" s="77" t="s">
        <v>20</v>
      </c>
      <c r="AO247" s="77" t="s">
        <v>2985</v>
      </c>
      <c r="AP247" s="78" t="s">
        <v>2985</v>
      </c>
    </row>
    <row r="248" spans="1:42" s="83" customFormat="1" ht="12.75" customHeight="1" x14ac:dyDescent="0.25">
      <c r="A248" s="82">
        <v>216</v>
      </c>
      <c r="B248" s="82">
        <v>233</v>
      </c>
      <c r="C248" s="82" t="s">
        <v>429</v>
      </c>
      <c r="D248" s="82">
        <f>VLOOKUP(C248,'[1]City Populations'!A245:B1191,2,FALSE)</f>
        <v>422</v>
      </c>
      <c r="E248" s="82" t="s">
        <v>430</v>
      </c>
      <c r="F248" s="82" t="s">
        <v>431</v>
      </c>
      <c r="G248" s="82" t="s">
        <v>17</v>
      </c>
      <c r="H248" s="82">
        <v>6</v>
      </c>
      <c r="I248" s="82" t="s">
        <v>2985</v>
      </c>
      <c r="J248" s="82" t="s">
        <v>2985</v>
      </c>
      <c r="K248" s="82" t="s">
        <v>3181</v>
      </c>
      <c r="L248" s="82" t="s">
        <v>4152</v>
      </c>
      <c r="M248" s="82">
        <v>300</v>
      </c>
      <c r="N248" s="82" t="s">
        <v>4153</v>
      </c>
      <c r="O248" s="82" t="s">
        <v>4154</v>
      </c>
      <c r="P248" s="82" t="s">
        <v>75</v>
      </c>
      <c r="Q248" s="82">
        <v>9</v>
      </c>
      <c r="R248" s="82">
        <v>100</v>
      </c>
      <c r="S248" s="82">
        <v>3</v>
      </c>
      <c r="T248" s="82">
        <v>9</v>
      </c>
      <c r="U248" s="82">
        <v>100</v>
      </c>
      <c r="V248" s="82">
        <v>3</v>
      </c>
      <c r="W248" s="82" t="s">
        <v>4155</v>
      </c>
      <c r="X248" s="82">
        <v>233</v>
      </c>
      <c r="Y248" s="82">
        <v>12</v>
      </c>
      <c r="Z248" s="82" t="s">
        <v>2987</v>
      </c>
      <c r="AA248" s="82" t="s">
        <v>2985</v>
      </c>
      <c r="AB248" s="82" t="s">
        <v>2985</v>
      </c>
      <c r="AC248" s="82" t="s">
        <v>2985</v>
      </c>
      <c r="AD248" s="82" t="s">
        <v>2985</v>
      </c>
      <c r="AE248" s="82" t="s">
        <v>2985</v>
      </c>
      <c r="AF248" s="82" t="s">
        <v>2985</v>
      </c>
      <c r="AG248" s="82" t="s">
        <v>17</v>
      </c>
      <c r="AH248" s="82">
        <v>1.5</v>
      </c>
      <c r="AI248" s="82" t="s">
        <v>4156</v>
      </c>
      <c r="AJ248" s="82" t="s">
        <v>17</v>
      </c>
      <c r="AK248" s="82" t="s">
        <v>2985</v>
      </c>
      <c r="AL248" s="82">
        <v>8</v>
      </c>
      <c r="AM248" s="82" t="s">
        <v>17</v>
      </c>
      <c r="AN248" s="82" t="s">
        <v>2985</v>
      </c>
      <c r="AO248" s="82">
        <v>3</v>
      </c>
      <c r="AP248" s="78" t="s">
        <v>4157</v>
      </c>
    </row>
    <row r="249" spans="1:42" ht="12.75" customHeight="1" x14ac:dyDescent="0.25">
      <c r="A249" s="72">
        <v>192</v>
      </c>
      <c r="B249" s="72">
        <v>205</v>
      </c>
      <c r="C249" s="73" t="s">
        <v>629</v>
      </c>
      <c r="D249" s="73">
        <f>VLOOKUP(C249,'[1]City Populations'!A246:B1192,2,FALSE)</f>
        <v>3354</v>
      </c>
      <c r="E249" s="72" t="s">
        <v>630</v>
      </c>
      <c r="F249" s="72" t="s">
        <v>631</v>
      </c>
      <c r="G249" s="73" t="s">
        <v>17</v>
      </c>
      <c r="H249" s="74">
        <v>15</v>
      </c>
      <c r="I249" s="74">
        <v>24</v>
      </c>
      <c r="J249" s="74">
        <v>35.159999999999997</v>
      </c>
      <c r="K249" s="74">
        <v>1000</v>
      </c>
      <c r="L249" s="74" t="s">
        <v>4158</v>
      </c>
      <c r="M249" s="74">
        <v>125.25</v>
      </c>
      <c r="N249" s="74">
        <v>462.75</v>
      </c>
      <c r="O249" s="74" t="s">
        <v>4159</v>
      </c>
      <c r="P249" s="74" t="s">
        <v>95</v>
      </c>
      <c r="Q249" s="75">
        <v>25</v>
      </c>
      <c r="R249" s="75">
        <v>0</v>
      </c>
      <c r="S249" s="75">
        <v>0</v>
      </c>
      <c r="T249" s="75">
        <v>25</v>
      </c>
      <c r="U249" s="75" t="s">
        <v>2985</v>
      </c>
      <c r="V249" s="75" t="s">
        <v>2985</v>
      </c>
      <c r="W249" s="75" t="s">
        <v>2985</v>
      </c>
      <c r="X249" s="75">
        <v>1300</v>
      </c>
      <c r="Y249" s="75">
        <v>25</v>
      </c>
      <c r="Z249" s="75" t="s">
        <v>2987</v>
      </c>
      <c r="AA249" s="75" t="s">
        <v>2985</v>
      </c>
      <c r="AB249" s="75" t="s">
        <v>2985</v>
      </c>
      <c r="AC249" s="75" t="s">
        <v>2985</v>
      </c>
      <c r="AD249" s="75" t="s">
        <v>2985</v>
      </c>
      <c r="AE249" s="75" t="s">
        <v>2985</v>
      </c>
      <c r="AF249" s="75" t="s">
        <v>2985</v>
      </c>
      <c r="AG249" s="76" t="s">
        <v>20</v>
      </c>
      <c r="AH249" s="76" t="s">
        <v>2985</v>
      </c>
      <c r="AI249" s="76" t="s">
        <v>2985</v>
      </c>
      <c r="AJ249" s="77" t="s">
        <v>17</v>
      </c>
      <c r="AK249" s="77" t="s">
        <v>2985</v>
      </c>
      <c r="AL249" s="77">
        <v>13</v>
      </c>
      <c r="AM249" s="77" t="s">
        <v>2985</v>
      </c>
      <c r="AN249" s="77" t="s">
        <v>20</v>
      </c>
      <c r="AO249" s="77" t="s">
        <v>2985</v>
      </c>
      <c r="AP249" s="78" t="s">
        <v>4160</v>
      </c>
    </row>
    <row r="250" spans="1:42" ht="12.75" customHeight="1" x14ac:dyDescent="0.25">
      <c r="A250" s="72">
        <v>359</v>
      </c>
      <c r="B250" s="72">
        <v>379</v>
      </c>
      <c r="C250" s="73" t="s">
        <v>2796</v>
      </c>
      <c r="D250" s="73">
        <f>VLOOKUP(C250,'[1]City Populations'!A247:B1193,2,FALSE)</f>
        <v>860</v>
      </c>
      <c r="E250" s="72" t="s">
        <v>4161</v>
      </c>
      <c r="F250" s="72" t="s">
        <v>4162</v>
      </c>
      <c r="G250" s="73" t="s">
        <v>17</v>
      </c>
      <c r="H250" s="74" t="s">
        <v>2985</v>
      </c>
      <c r="I250" s="74">
        <v>39.6</v>
      </c>
      <c r="J250" s="74">
        <v>69.5</v>
      </c>
      <c r="K250" s="74" t="s">
        <v>2985</v>
      </c>
      <c r="L250" s="74" t="s">
        <v>2985</v>
      </c>
      <c r="M250" s="74">
        <v>306</v>
      </c>
      <c r="N250" s="74" t="s">
        <v>4163</v>
      </c>
      <c r="O250" s="74" t="s">
        <v>4164</v>
      </c>
      <c r="P250" s="74" t="s">
        <v>2985</v>
      </c>
      <c r="Q250" s="75" t="s">
        <v>2985</v>
      </c>
      <c r="R250" s="75" t="s">
        <v>2985</v>
      </c>
      <c r="S250" s="75" t="s">
        <v>2985</v>
      </c>
      <c r="T250" s="75" t="s">
        <v>2985</v>
      </c>
      <c r="U250" s="75" t="s">
        <v>2985</v>
      </c>
      <c r="V250" s="75" t="s">
        <v>2985</v>
      </c>
      <c r="W250" s="75" t="s">
        <v>4165</v>
      </c>
      <c r="X250" s="75">
        <v>394</v>
      </c>
      <c r="Y250" s="75">
        <v>25</v>
      </c>
      <c r="Z250" s="75" t="s">
        <v>2987</v>
      </c>
      <c r="AA250" s="75" t="s">
        <v>2985</v>
      </c>
      <c r="AB250" s="75" t="s">
        <v>2985</v>
      </c>
      <c r="AC250" s="75" t="s">
        <v>2985</v>
      </c>
      <c r="AD250" s="75" t="s">
        <v>2985</v>
      </c>
      <c r="AE250" s="75" t="s">
        <v>2985</v>
      </c>
      <c r="AF250" s="75" t="s">
        <v>2985</v>
      </c>
      <c r="AG250" s="76" t="s">
        <v>20</v>
      </c>
      <c r="AH250" s="76" t="s">
        <v>2985</v>
      </c>
      <c r="AI250" s="76" t="s">
        <v>2985</v>
      </c>
      <c r="AJ250" s="77" t="s">
        <v>2985</v>
      </c>
      <c r="AK250" s="77" t="s">
        <v>20</v>
      </c>
      <c r="AL250" s="77" t="s">
        <v>2985</v>
      </c>
      <c r="AM250" s="77" t="s">
        <v>2985</v>
      </c>
      <c r="AN250" s="77" t="s">
        <v>20</v>
      </c>
      <c r="AO250" s="77" t="s">
        <v>2985</v>
      </c>
      <c r="AP250" s="78" t="s">
        <v>4166</v>
      </c>
    </row>
    <row r="251" spans="1:42" ht="12.75" customHeight="1" x14ac:dyDescent="0.25">
      <c r="A251" s="72">
        <v>98</v>
      </c>
      <c r="B251" s="72">
        <v>106</v>
      </c>
      <c r="C251" s="73" t="s">
        <v>2314</v>
      </c>
      <c r="D251" s="73">
        <f>VLOOKUP(C251,'[1]City Populations'!A248:B1194,2,FALSE)</f>
        <v>1284</v>
      </c>
      <c r="E251" s="72" t="s">
        <v>4167</v>
      </c>
      <c r="F251" s="72" t="s">
        <v>4168</v>
      </c>
      <c r="G251" s="73" t="s">
        <v>17</v>
      </c>
      <c r="H251" s="74">
        <v>14.98</v>
      </c>
      <c r="I251" s="74">
        <v>24.06</v>
      </c>
      <c r="J251" s="74">
        <v>56.54</v>
      </c>
      <c r="K251" s="74">
        <v>748</v>
      </c>
      <c r="L251" s="74" t="s">
        <v>4169</v>
      </c>
      <c r="M251" s="74">
        <v>236.07</v>
      </c>
      <c r="N251" s="74">
        <v>910.02</v>
      </c>
      <c r="O251" s="74" t="s">
        <v>4170</v>
      </c>
      <c r="P251" s="74" t="s">
        <v>2985</v>
      </c>
      <c r="Q251" s="75">
        <v>16.82</v>
      </c>
      <c r="R251" s="75">
        <v>100</v>
      </c>
      <c r="S251" s="75">
        <v>45.46</v>
      </c>
      <c r="T251" s="75">
        <v>16.82</v>
      </c>
      <c r="U251" s="75">
        <v>100</v>
      </c>
      <c r="V251" s="75">
        <v>45.46</v>
      </c>
      <c r="W251" s="75" t="s">
        <v>4171</v>
      </c>
      <c r="X251" s="75">
        <v>548</v>
      </c>
      <c r="Y251" s="75">
        <v>78</v>
      </c>
      <c r="Z251" s="75" t="s">
        <v>2987</v>
      </c>
      <c r="AA251" s="75" t="s">
        <v>2987</v>
      </c>
      <c r="AB251" s="75" t="s">
        <v>2985</v>
      </c>
      <c r="AC251" s="75">
        <v>400000</v>
      </c>
      <c r="AD251" s="75" t="s">
        <v>2985</v>
      </c>
      <c r="AE251" s="75" t="s">
        <v>2985</v>
      </c>
      <c r="AF251" s="75" t="s">
        <v>2985</v>
      </c>
      <c r="AG251" s="76" t="s">
        <v>20</v>
      </c>
      <c r="AH251" s="76" t="s">
        <v>2985</v>
      </c>
      <c r="AI251" s="76" t="s">
        <v>2985</v>
      </c>
      <c r="AJ251" s="77" t="s">
        <v>2985</v>
      </c>
      <c r="AK251" s="77" t="s">
        <v>20</v>
      </c>
      <c r="AL251" s="77" t="s">
        <v>2985</v>
      </c>
      <c r="AM251" s="77" t="s">
        <v>2985</v>
      </c>
      <c r="AN251" s="77" t="s">
        <v>20</v>
      </c>
      <c r="AO251" s="77" t="s">
        <v>2985</v>
      </c>
      <c r="AP251" s="78" t="s">
        <v>2985</v>
      </c>
    </row>
    <row r="252" spans="1:42" ht="12.75" customHeight="1" x14ac:dyDescent="0.25">
      <c r="A252" s="72">
        <v>274</v>
      </c>
      <c r="B252" s="72">
        <v>294</v>
      </c>
      <c r="C252" s="73" t="s">
        <v>2801</v>
      </c>
      <c r="D252" s="73">
        <f>VLOOKUP(C252,'[1]City Populations'!A249:B1195,2,FALSE)</f>
        <v>584</v>
      </c>
      <c r="E252" s="72" t="s">
        <v>4172</v>
      </c>
      <c r="F252" s="72" t="s">
        <v>4173</v>
      </c>
      <c r="G252" s="73" t="s">
        <v>17</v>
      </c>
      <c r="H252" s="74">
        <v>19.489999999999998</v>
      </c>
      <c r="I252" s="74">
        <v>38.53</v>
      </c>
      <c r="J252" s="74">
        <v>62.33</v>
      </c>
      <c r="K252" s="74" t="s">
        <v>4174</v>
      </c>
      <c r="L252" s="74" t="s">
        <v>4175</v>
      </c>
      <c r="M252" s="74">
        <v>252.73</v>
      </c>
      <c r="N252" s="74">
        <v>966.73</v>
      </c>
      <c r="O252" s="74" t="s">
        <v>4176</v>
      </c>
      <c r="P252" s="74" t="s">
        <v>2985</v>
      </c>
      <c r="Q252" s="75">
        <v>19.489999999999998</v>
      </c>
      <c r="R252" s="75">
        <v>100</v>
      </c>
      <c r="S252" s="75">
        <v>19.489999999999998</v>
      </c>
      <c r="T252" s="75">
        <v>19.489999999999998</v>
      </c>
      <c r="U252" s="75">
        <v>100</v>
      </c>
      <c r="V252" s="75">
        <v>19.489999999999998</v>
      </c>
      <c r="W252" s="75" t="s">
        <v>1431</v>
      </c>
      <c r="X252" s="75">
        <v>261</v>
      </c>
      <c r="Y252" s="75">
        <v>3600</v>
      </c>
      <c r="Z252" s="75" t="s">
        <v>2987</v>
      </c>
      <c r="AA252" s="75" t="s">
        <v>2987</v>
      </c>
      <c r="AB252" s="75" t="s">
        <v>2985</v>
      </c>
      <c r="AC252" s="75">
        <v>1008000</v>
      </c>
      <c r="AD252" s="75" t="s">
        <v>2985</v>
      </c>
      <c r="AE252" s="75" t="s">
        <v>2985</v>
      </c>
      <c r="AF252" s="75" t="s">
        <v>2985</v>
      </c>
      <c r="AG252" s="76" t="s">
        <v>17</v>
      </c>
      <c r="AH252" s="76">
        <v>3</v>
      </c>
      <c r="AI252" s="76" t="s">
        <v>4177</v>
      </c>
      <c r="AJ252" s="77" t="s">
        <v>17</v>
      </c>
      <c r="AK252" s="77" t="s">
        <v>2985</v>
      </c>
      <c r="AL252" s="77">
        <v>8.4</v>
      </c>
      <c r="AM252" s="77" t="s">
        <v>17</v>
      </c>
      <c r="AN252" s="77" t="s">
        <v>2985</v>
      </c>
      <c r="AO252" s="77">
        <v>3</v>
      </c>
      <c r="AP252" s="78" t="s">
        <v>2985</v>
      </c>
    </row>
    <row r="253" spans="1:42" ht="12.75" customHeight="1" x14ac:dyDescent="0.25">
      <c r="A253" s="72">
        <v>130</v>
      </c>
      <c r="B253" s="72">
        <v>141</v>
      </c>
      <c r="C253" s="73" t="s">
        <v>2806</v>
      </c>
      <c r="D253" s="73">
        <f>VLOOKUP(C253,'[1]City Populations'!A250:B1196,2,FALSE)</f>
        <v>369</v>
      </c>
      <c r="E253" s="72" t="s">
        <v>4178</v>
      </c>
      <c r="F253" s="72" t="s">
        <v>4179</v>
      </c>
      <c r="G253" s="73" t="s">
        <v>17</v>
      </c>
      <c r="H253" s="74">
        <v>14.56</v>
      </c>
      <c r="I253" s="74">
        <v>21.65</v>
      </c>
      <c r="J253" s="74">
        <v>39.15</v>
      </c>
      <c r="K253" s="74">
        <v>3000</v>
      </c>
      <c r="L253" s="74" t="s">
        <v>4180</v>
      </c>
      <c r="M253" s="74">
        <v>179.15</v>
      </c>
      <c r="N253" s="74">
        <v>668.3</v>
      </c>
      <c r="O253" s="74" t="s">
        <v>3697</v>
      </c>
      <c r="P253" s="74" t="s">
        <v>4181</v>
      </c>
      <c r="Q253" s="75">
        <v>0</v>
      </c>
      <c r="R253" s="75" t="s">
        <v>2985</v>
      </c>
      <c r="S253" s="75" t="s">
        <v>2985</v>
      </c>
      <c r="T253" s="75">
        <v>0</v>
      </c>
      <c r="U253" s="75" t="s">
        <v>2985</v>
      </c>
      <c r="V253" s="75" t="s">
        <v>2985</v>
      </c>
      <c r="W253" s="75" t="s">
        <v>4182</v>
      </c>
      <c r="X253" s="75" t="s">
        <v>2985</v>
      </c>
      <c r="Y253" s="75" t="s">
        <v>2985</v>
      </c>
      <c r="Z253" s="75" t="s">
        <v>2985</v>
      </c>
      <c r="AA253" s="75" t="s">
        <v>2985</v>
      </c>
      <c r="AB253" s="75" t="s">
        <v>2985</v>
      </c>
      <c r="AC253" s="75" t="s">
        <v>2985</v>
      </c>
      <c r="AD253" s="75" t="s">
        <v>2985</v>
      </c>
      <c r="AE253" s="75" t="s">
        <v>2985</v>
      </c>
      <c r="AF253" s="75" t="s">
        <v>2985</v>
      </c>
      <c r="AG253" s="76" t="s">
        <v>20</v>
      </c>
      <c r="AH253" s="76" t="s">
        <v>2985</v>
      </c>
      <c r="AI253" s="76" t="s">
        <v>2985</v>
      </c>
      <c r="AJ253" s="77" t="s">
        <v>17</v>
      </c>
      <c r="AK253" s="77" t="s">
        <v>2985</v>
      </c>
      <c r="AL253" s="77">
        <v>6.75</v>
      </c>
      <c r="AM253" s="77" t="s">
        <v>17</v>
      </c>
      <c r="AN253" s="77" t="s">
        <v>2985</v>
      </c>
      <c r="AO253" s="77">
        <v>0</v>
      </c>
      <c r="AP253" s="78" t="s">
        <v>4183</v>
      </c>
    </row>
    <row r="254" spans="1:42" ht="12.75" customHeight="1" x14ac:dyDescent="0.25">
      <c r="A254" s="72">
        <v>10</v>
      </c>
      <c r="B254" s="72">
        <v>11</v>
      </c>
      <c r="C254" s="73" t="s">
        <v>1349</v>
      </c>
      <c r="D254" s="73">
        <f>VLOOKUP(C254,'[1]City Populations'!A251:B1197,2,FALSE)</f>
        <v>737</v>
      </c>
      <c r="E254" s="72" t="s">
        <v>1350</v>
      </c>
      <c r="F254" s="72" t="s">
        <v>4184</v>
      </c>
      <c r="G254" s="73" t="s">
        <v>17</v>
      </c>
      <c r="H254" s="74">
        <v>15.91</v>
      </c>
      <c r="I254" s="74" t="s">
        <v>2985</v>
      </c>
      <c r="J254" s="74" t="s">
        <v>2985</v>
      </c>
      <c r="K254" s="74" t="s">
        <v>2985</v>
      </c>
      <c r="L254" s="74" t="s">
        <v>4185</v>
      </c>
      <c r="M254" s="74" t="s">
        <v>2985</v>
      </c>
      <c r="N254" s="74" t="s">
        <v>2985</v>
      </c>
      <c r="O254" s="74" t="s">
        <v>2985</v>
      </c>
      <c r="P254" s="74" t="s">
        <v>2985</v>
      </c>
      <c r="Q254" s="75">
        <v>31.83</v>
      </c>
      <c r="R254" s="75" t="s">
        <v>2985</v>
      </c>
      <c r="S254" s="75">
        <v>6.63</v>
      </c>
      <c r="T254" s="75" t="s">
        <v>2985</v>
      </c>
      <c r="U254" s="75" t="s">
        <v>2985</v>
      </c>
      <c r="V254" s="75" t="s">
        <v>2985</v>
      </c>
      <c r="W254" s="75" t="s">
        <v>2985</v>
      </c>
      <c r="X254" s="75" t="s">
        <v>2985</v>
      </c>
      <c r="Y254" s="75" t="s">
        <v>2985</v>
      </c>
      <c r="Z254" s="75" t="s">
        <v>2985</v>
      </c>
      <c r="AA254" s="75" t="s">
        <v>2987</v>
      </c>
      <c r="AB254" s="75" t="s">
        <v>2987</v>
      </c>
      <c r="AC254" s="75">
        <v>560000</v>
      </c>
      <c r="AD254" s="75">
        <v>1600000</v>
      </c>
      <c r="AE254" s="75" t="s">
        <v>2985</v>
      </c>
      <c r="AF254" s="75" t="s">
        <v>2985</v>
      </c>
      <c r="AG254" s="76" t="s">
        <v>20</v>
      </c>
      <c r="AH254" s="76" t="s">
        <v>2985</v>
      </c>
      <c r="AI254" s="76" t="s">
        <v>2985</v>
      </c>
      <c r="AJ254" s="77" t="s">
        <v>2985</v>
      </c>
      <c r="AK254" s="77" t="s">
        <v>20</v>
      </c>
      <c r="AL254" s="77" t="s">
        <v>2985</v>
      </c>
      <c r="AM254" s="77" t="s">
        <v>2985</v>
      </c>
      <c r="AN254" s="77" t="s">
        <v>20</v>
      </c>
      <c r="AO254" s="77" t="s">
        <v>2985</v>
      </c>
      <c r="AP254" s="78" t="s">
        <v>2985</v>
      </c>
    </row>
    <row r="255" spans="1:42" ht="12.75" customHeight="1" x14ac:dyDescent="0.25">
      <c r="A255" s="72">
        <v>88</v>
      </c>
      <c r="B255" s="72">
        <v>95</v>
      </c>
      <c r="C255" s="73" t="s">
        <v>4186</v>
      </c>
      <c r="D255" s="73">
        <v>129</v>
      </c>
      <c r="E255" s="72" t="s">
        <v>4187</v>
      </c>
      <c r="F255" s="72" t="s">
        <v>4188</v>
      </c>
      <c r="G255" s="73" t="s">
        <v>17</v>
      </c>
      <c r="H255" s="74">
        <v>26.75</v>
      </c>
      <c r="I255" s="74">
        <v>48.9</v>
      </c>
      <c r="J255" s="74">
        <v>78.319999999999993</v>
      </c>
      <c r="K255" s="74">
        <v>2000</v>
      </c>
      <c r="L255" s="74">
        <v>6.9</v>
      </c>
      <c r="M255" s="74" t="s">
        <v>2985</v>
      </c>
      <c r="N255" s="74" t="s">
        <v>2985</v>
      </c>
      <c r="O255" s="74" t="s">
        <v>2985</v>
      </c>
      <c r="P255" s="74" t="s">
        <v>2985</v>
      </c>
      <c r="Q255" s="75">
        <v>22.5</v>
      </c>
      <c r="R255" s="75" t="s">
        <v>2985</v>
      </c>
      <c r="S255" s="75">
        <v>7.5</v>
      </c>
      <c r="T255" s="75" t="s">
        <v>2985</v>
      </c>
      <c r="U255" s="75" t="s">
        <v>2985</v>
      </c>
      <c r="V255" s="75" t="s">
        <v>2985</v>
      </c>
      <c r="W255" s="75" t="s">
        <v>2985</v>
      </c>
      <c r="X255" s="75">
        <v>58</v>
      </c>
      <c r="Y255" s="75">
        <v>22.5</v>
      </c>
      <c r="Z255" s="75" t="s">
        <v>2987</v>
      </c>
      <c r="AA255" s="75" t="s">
        <v>2985</v>
      </c>
      <c r="AB255" s="75" t="s">
        <v>2985</v>
      </c>
      <c r="AC255" s="75" t="s">
        <v>2985</v>
      </c>
      <c r="AD255" s="75" t="s">
        <v>2985</v>
      </c>
      <c r="AE255" s="75" t="s">
        <v>2985</v>
      </c>
      <c r="AF255" s="75" t="s">
        <v>2985</v>
      </c>
      <c r="AG255" s="76" t="s">
        <v>20</v>
      </c>
      <c r="AH255" s="76" t="s">
        <v>2985</v>
      </c>
      <c r="AI255" s="76" t="s">
        <v>2985</v>
      </c>
      <c r="AJ255" s="77" t="s">
        <v>2985</v>
      </c>
      <c r="AK255" s="77" t="s">
        <v>20</v>
      </c>
      <c r="AL255" s="77" t="s">
        <v>2985</v>
      </c>
      <c r="AM255" s="77" t="s">
        <v>2985</v>
      </c>
      <c r="AN255" s="77" t="s">
        <v>20</v>
      </c>
      <c r="AO255" s="77" t="s">
        <v>2985</v>
      </c>
      <c r="AP255" s="78" t="s">
        <v>2985</v>
      </c>
    </row>
    <row r="256" spans="1:42" s="83" customFormat="1" ht="12.75" customHeight="1" x14ac:dyDescent="0.25">
      <c r="A256" s="82">
        <v>205</v>
      </c>
      <c r="B256" s="82">
        <v>219</v>
      </c>
      <c r="C256" s="82" t="s">
        <v>1221</v>
      </c>
      <c r="D256" s="82">
        <f>VLOOKUP(C256,'[1]City Populations'!A253:B1199,2,FALSE)</f>
        <v>363</v>
      </c>
      <c r="E256" s="82" t="s">
        <v>1222</v>
      </c>
      <c r="F256" s="82" t="s">
        <v>1223</v>
      </c>
      <c r="G256" s="82" t="s">
        <v>17</v>
      </c>
      <c r="H256" s="82">
        <v>31</v>
      </c>
      <c r="I256" s="82">
        <v>22.5</v>
      </c>
      <c r="J256" s="82">
        <v>45</v>
      </c>
      <c r="K256" s="82">
        <v>0</v>
      </c>
      <c r="L256" s="82" t="s">
        <v>4169</v>
      </c>
      <c r="M256" s="82">
        <v>268.5</v>
      </c>
      <c r="N256" s="82">
        <v>943.5</v>
      </c>
      <c r="O256" s="82" t="s">
        <v>4189</v>
      </c>
      <c r="P256" s="82" t="s">
        <v>2985</v>
      </c>
      <c r="Q256" s="82">
        <v>7</v>
      </c>
      <c r="R256" s="82" t="s">
        <v>2985</v>
      </c>
      <c r="S256" s="82">
        <v>2.85</v>
      </c>
      <c r="T256" s="82">
        <v>7</v>
      </c>
      <c r="U256" s="82" t="s">
        <v>2985</v>
      </c>
      <c r="V256" s="82">
        <v>2.85</v>
      </c>
      <c r="W256" s="82">
        <v>0</v>
      </c>
      <c r="X256" s="82">
        <v>161</v>
      </c>
      <c r="Y256" s="82">
        <v>12.3</v>
      </c>
      <c r="Z256" s="82" t="s">
        <v>2987</v>
      </c>
      <c r="AA256" s="82" t="s">
        <v>2987</v>
      </c>
      <c r="AB256" s="82" t="s">
        <v>2985</v>
      </c>
      <c r="AC256" s="82">
        <v>99000</v>
      </c>
      <c r="AD256" s="82" t="s">
        <v>2985</v>
      </c>
      <c r="AE256" s="82" t="s">
        <v>2985</v>
      </c>
      <c r="AF256" s="82" t="s">
        <v>2985</v>
      </c>
      <c r="AG256" s="82" t="s">
        <v>20</v>
      </c>
      <c r="AH256" s="82" t="s">
        <v>2985</v>
      </c>
      <c r="AI256" s="82" t="s">
        <v>2985</v>
      </c>
      <c r="AJ256" s="82" t="s">
        <v>2985</v>
      </c>
      <c r="AK256" s="82" t="s">
        <v>20</v>
      </c>
      <c r="AL256" s="82" t="s">
        <v>2985</v>
      </c>
      <c r="AM256" s="82" t="s">
        <v>2985</v>
      </c>
      <c r="AN256" s="82" t="s">
        <v>20</v>
      </c>
      <c r="AO256" s="82" t="s">
        <v>2985</v>
      </c>
      <c r="AP256" s="78" t="s">
        <v>4190</v>
      </c>
    </row>
    <row r="257" spans="1:42" ht="12.75" customHeight="1" x14ac:dyDescent="0.25">
      <c r="A257" s="72">
        <v>43</v>
      </c>
      <c r="B257" s="72">
        <v>46</v>
      </c>
      <c r="C257" s="73" t="s">
        <v>2818</v>
      </c>
      <c r="D257" s="73">
        <f>VLOOKUP(C257,'[1]City Populations'!A254:B1200,2,FALSE)</f>
        <v>772</v>
      </c>
      <c r="E257" s="72" t="s">
        <v>4191</v>
      </c>
      <c r="F257" s="72" t="s">
        <v>4192</v>
      </c>
      <c r="G257" s="73" t="s">
        <v>17</v>
      </c>
      <c r="H257" s="74" t="s">
        <v>2985</v>
      </c>
      <c r="I257" s="74" t="s">
        <v>2985</v>
      </c>
      <c r="J257" s="74" t="s">
        <v>2985</v>
      </c>
      <c r="K257" s="74" t="s">
        <v>4193</v>
      </c>
      <c r="L257" s="74" t="s">
        <v>2985</v>
      </c>
      <c r="M257" s="74" t="s">
        <v>2985</v>
      </c>
      <c r="N257" s="74" t="s">
        <v>2985</v>
      </c>
      <c r="O257" s="74" t="s">
        <v>2985</v>
      </c>
      <c r="P257" s="74" t="s">
        <v>2985</v>
      </c>
      <c r="Q257" s="75" t="s">
        <v>2985</v>
      </c>
      <c r="R257" s="75" t="s">
        <v>2985</v>
      </c>
      <c r="S257" s="75" t="s">
        <v>2985</v>
      </c>
      <c r="T257" s="75" t="s">
        <v>2985</v>
      </c>
      <c r="U257" s="75" t="s">
        <v>2985</v>
      </c>
      <c r="V257" s="75" t="s">
        <v>2985</v>
      </c>
      <c r="W257" s="75" t="s">
        <v>4194</v>
      </c>
      <c r="X257" s="75" t="s">
        <v>2985</v>
      </c>
      <c r="Y257" s="75" t="s">
        <v>2985</v>
      </c>
      <c r="Z257" s="75" t="s">
        <v>2985</v>
      </c>
      <c r="AA257" s="75" t="s">
        <v>2985</v>
      </c>
      <c r="AB257" s="75" t="s">
        <v>2985</v>
      </c>
      <c r="AC257" s="75" t="s">
        <v>2985</v>
      </c>
      <c r="AD257" s="75" t="s">
        <v>2985</v>
      </c>
      <c r="AE257" s="75" t="s">
        <v>2985</v>
      </c>
      <c r="AF257" s="75" t="s">
        <v>2985</v>
      </c>
      <c r="AG257" s="76" t="s">
        <v>20</v>
      </c>
      <c r="AH257" s="76" t="s">
        <v>2985</v>
      </c>
      <c r="AI257" s="76" t="s">
        <v>2985</v>
      </c>
      <c r="AJ257" s="77" t="s">
        <v>2985</v>
      </c>
      <c r="AK257" s="77" t="s">
        <v>20</v>
      </c>
      <c r="AL257" s="77">
        <v>15</v>
      </c>
      <c r="AM257" s="77" t="s">
        <v>17</v>
      </c>
      <c r="AN257" s="77" t="s">
        <v>2985</v>
      </c>
      <c r="AO257" s="77">
        <v>10</v>
      </c>
      <c r="AP257" s="78" t="s">
        <v>4195</v>
      </c>
    </row>
    <row r="258" spans="1:42" ht="12.75" customHeight="1" x14ac:dyDescent="0.25">
      <c r="A258" s="72">
        <v>360</v>
      </c>
      <c r="B258" s="72">
        <v>380</v>
      </c>
      <c r="C258" s="73" t="s">
        <v>2819</v>
      </c>
      <c r="D258" s="73">
        <f>VLOOKUP(C258,'[1]City Populations'!A255:B1201,2,FALSE)</f>
        <v>882</v>
      </c>
      <c r="E258" s="72" t="s">
        <v>4196</v>
      </c>
      <c r="F258" s="72" t="s">
        <v>4197</v>
      </c>
      <c r="G258" s="73" t="s">
        <v>17</v>
      </c>
      <c r="H258" s="74">
        <v>10</v>
      </c>
      <c r="I258" s="74">
        <v>27.5</v>
      </c>
      <c r="J258" s="74">
        <v>55</v>
      </c>
      <c r="K258" s="74">
        <v>0</v>
      </c>
      <c r="L258" s="74">
        <v>5.5</v>
      </c>
      <c r="M258" s="74" t="s">
        <v>2985</v>
      </c>
      <c r="N258" s="74" t="s">
        <v>2985</v>
      </c>
      <c r="O258" s="74" t="s">
        <v>2985</v>
      </c>
      <c r="P258" s="74" t="s">
        <v>2985</v>
      </c>
      <c r="Q258" s="75">
        <v>7</v>
      </c>
      <c r="R258" s="75" t="s">
        <v>2985</v>
      </c>
      <c r="S258" s="75">
        <v>5</v>
      </c>
      <c r="T258" s="75" t="s">
        <v>2985</v>
      </c>
      <c r="U258" s="75" t="s">
        <v>2985</v>
      </c>
      <c r="V258" s="75" t="s">
        <v>2985</v>
      </c>
      <c r="W258" s="75" t="s">
        <v>2985</v>
      </c>
      <c r="X258" s="75">
        <v>378</v>
      </c>
      <c r="Y258" s="75">
        <v>70</v>
      </c>
      <c r="Z258" s="75" t="s">
        <v>2987</v>
      </c>
      <c r="AA258" s="75" t="s">
        <v>2985</v>
      </c>
      <c r="AB258" s="75" t="s">
        <v>2985</v>
      </c>
      <c r="AC258" s="75" t="s">
        <v>2985</v>
      </c>
      <c r="AD258" s="75" t="s">
        <v>2985</v>
      </c>
      <c r="AE258" s="75" t="s">
        <v>2985</v>
      </c>
      <c r="AF258" s="75" t="s">
        <v>2985</v>
      </c>
      <c r="AG258" s="76" t="s">
        <v>20</v>
      </c>
      <c r="AH258" s="76" t="s">
        <v>2985</v>
      </c>
      <c r="AI258" s="76" t="s">
        <v>2985</v>
      </c>
      <c r="AJ258" s="77" t="s">
        <v>2985</v>
      </c>
      <c r="AK258" s="77" t="s">
        <v>20</v>
      </c>
      <c r="AL258" s="77" t="s">
        <v>2985</v>
      </c>
      <c r="AM258" s="77" t="s">
        <v>2985</v>
      </c>
      <c r="AN258" s="77" t="s">
        <v>2985</v>
      </c>
      <c r="AO258" s="77" t="s">
        <v>2985</v>
      </c>
      <c r="AP258" s="78" t="s">
        <v>4198</v>
      </c>
    </row>
    <row r="259" spans="1:42" ht="12.75" customHeight="1" x14ac:dyDescent="0.25">
      <c r="A259" s="72">
        <v>236</v>
      </c>
      <c r="B259" s="72">
        <v>255</v>
      </c>
      <c r="C259" s="73" t="s">
        <v>2821</v>
      </c>
      <c r="D259" s="73">
        <f>VLOOKUP(C259,'[1]City Populations'!A256:B1202,2,FALSE)</f>
        <v>148</v>
      </c>
      <c r="E259" s="72" t="s">
        <v>4199</v>
      </c>
      <c r="F259" s="72" t="s">
        <v>4200</v>
      </c>
      <c r="G259" s="73" t="s">
        <v>17</v>
      </c>
      <c r="H259" s="74" t="s">
        <v>2985</v>
      </c>
      <c r="I259" s="74" t="s">
        <v>2985</v>
      </c>
      <c r="J259" s="74" t="s">
        <v>2985</v>
      </c>
      <c r="K259" s="74" t="s">
        <v>2985</v>
      </c>
      <c r="L259" s="74" t="s">
        <v>2985</v>
      </c>
      <c r="M259" s="74" t="s">
        <v>2985</v>
      </c>
      <c r="N259" s="74" t="s">
        <v>2985</v>
      </c>
      <c r="O259" s="74" t="s">
        <v>2985</v>
      </c>
      <c r="P259" s="74" t="s">
        <v>2985</v>
      </c>
      <c r="Q259" s="75">
        <v>32.94</v>
      </c>
      <c r="R259" s="75" t="s">
        <v>2985</v>
      </c>
      <c r="S259" s="75" t="s">
        <v>2985</v>
      </c>
      <c r="T259" s="75">
        <v>32.94</v>
      </c>
      <c r="U259" s="75" t="s">
        <v>2985</v>
      </c>
      <c r="V259" s="75" t="s">
        <v>2985</v>
      </c>
      <c r="W259" s="75" t="s">
        <v>2985</v>
      </c>
      <c r="X259" s="75">
        <v>62</v>
      </c>
      <c r="Y259" s="75">
        <v>32.94</v>
      </c>
      <c r="Z259" s="75" t="s">
        <v>2987</v>
      </c>
      <c r="AA259" s="75" t="s">
        <v>2985</v>
      </c>
      <c r="AB259" s="75" t="s">
        <v>2985</v>
      </c>
      <c r="AC259" s="75" t="s">
        <v>2985</v>
      </c>
      <c r="AD259" s="75" t="s">
        <v>2985</v>
      </c>
      <c r="AE259" s="75" t="s">
        <v>2985</v>
      </c>
      <c r="AF259" s="75" t="s">
        <v>2985</v>
      </c>
      <c r="AG259" s="76" t="s">
        <v>20</v>
      </c>
      <c r="AH259" s="76" t="s">
        <v>2985</v>
      </c>
      <c r="AI259" s="76" t="s">
        <v>2985</v>
      </c>
      <c r="AJ259" s="77" t="s">
        <v>17</v>
      </c>
      <c r="AK259" s="77" t="s">
        <v>2985</v>
      </c>
      <c r="AL259" s="77">
        <v>7.5</v>
      </c>
      <c r="AM259" s="77" t="s">
        <v>17</v>
      </c>
      <c r="AN259" s="77" t="s">
        <v>2985</v>
      </c>
      <c r="AO259" s="77">
        <v>7.5</v>
      </c>
      <c r="AP259" s="78" t="s">
        <v>2985</v>
      </c>
    </row>
    <row r="260" spans="1:42" s="83" customFormat="1" ht="12.75" customHeight="1" x14ac:dyDescent="0.25">
      <c r="A260" s="82">
        <v>173</v>
      </c>
      <c r="B260" s="82">
        <v>186</v>
      </c>
      <c r="C260" s="82" t="s">
        <v>179</v>
      </c>
      <c r="D260" s="82">
        <f>VLOOKUP(C260,'[1]City Populations'!A257:B1203,2,FALSE)</f>
        <v>4227</v>
      </c>
      <c r="E260" s="82" t="s">
        <v>180</v>
      </c>
      <c r="F260" s="82" t="s">
        <v>181</v>
      </c>
      <c r="G260" s="82" t="s">
        <v>17</v>
      </c>
      <c r="H260" s="82">
        <v>10</v>
      </c>
      <c r="I260" s="82">
        <v>71.5</v>
      </c>
      <c r="J260" s="82">
        <v>133</v>
      </c>
      <c r="K260" s="82">
        <v>0</v>
      </c>
      <c r="L260" s="82" t="s">
        <v>4201</v>
      </c>
      <c r="M260" s="82">
        <v>237.5</v>
      </c>
      <c r="N260" s="82">
        <v>920</v>
      </c>
      <c r="O260" s="82" t="s">
        <v>4202</v>
      </c>
      <c r="P260" s="82" t="s">
        <v>2985</v>
      </c>
      <c r="Q260" s="82">
        <v>7.5</v>
      </c>
      <c r="R260" s="82">
        <v>100</v>
      </c>
      <c r="S260" s="82">
        <v>7.75</v>
      </c>
      <c r="T260" s="82">
        <v>7.5</v>
      </c>
      <c r="U260" s="82">
        <v>100</v>
      </c>
      <c r="V260" s="82">
        <v>7.75</v>
      </c>
      <c r="W260" s="82">
        <v>0</v>
      </c>
      <c r="X260" s="82">
        <v>1680</v>
      </c>
      <c r="Y260" s="82" t="s">
        <v>2985</v>
      </c>
      <c r="Z260" s="82" t="s">
        <v>2987</v>
      </c>
      <c r="AA260" s="82" t="s">
        <v>2985</v>
      </c>
      <c r="AB260" s="82" t="s">
        <v>2985</v>
      </c>
      <c r="AC260" s="82" t="s">
        <v>2985</v>
      </c>
      <c r="AD260" s="82" t="s">
        <v>2985</v>
      </c>
      <c r="AE260" s="82" t="s">
        <v>3009</v>
      </c>
      <c r="AF260" s="82" t="s">
        <v>4203</v>
      </c>
      <c r="AG260" s="82" t="s">
        <v>17</v>
      </c>
      <c r="AH260" s="82">
        <v>3.5</v>
      </c>
      <c r="AI260" s="82" t="s">
        <v>4204</v>
      </c>
      <c r="AJ260" s="82" t="s">
        <v>2985</v>
      </c>
      <c r="AK260" s="82" t="s">
        <v>20</v>
      </c>
      <c r="AL260" s="82" t="s">
        <v>2985</v>
      </c>
      <c r="AM260" s="82" t="s">
        <v>2985</v>
      </c>
      <c r="AN260" s="82" t="s">
        <v>20</v>
      </c>
      <c r="AO260" s="82" t="s">
        <v>2985</v>
      </c>
      <c r="AP260" s="78" t="s">
        <v>2985</v>
      </c>
    </row>
    <row r="261" spans="1:42" ht="12.75" customHeight="1" x14ac:dyDescent="0.25">
      <c r="A261" s="72">
        <v>108</v>
      </c>
      <c r="B261" s="72">
        <v>56</v>
      </c>
      <c r="C261" s="73" t="s">
        <v>2822</v>
      </c>
      <c r="D261" s="73">
        <f>VLOOKUP(C261,'[1]City Populations'!A258:B1204,2,FALSE)</f>
        <v>701</v>
      </c>
      <c r="E261" s="72" t="s">
        <v>4205</v>
      </c>
      <c r="F261" s="72" t="s">
        <v>4206</v>
      </c>
      <c r="G261" s="73" t="s">
        <v>17</v>
      </c>
      <c r="H261" s="74">
        <v>14.25</v>
      </c>
      <c r="I261" s="74">
        <v>53.25</v>
      </c>
      <c r="J261" s="74">
        <v>102</v>
      </c>
      <c r="K261" s="74">
        <v>1000</v>
      </c>
      <c r="L261" s="74" t="s">
        <v>4207</v>
      </c>
      <c r="M261" s="74">
        <v>492</v>
      </c>
      <c r="N261" s="74" t="s">
        <v>4208</v>
      </c>
      <c r="O261" s="74" t="s">
        <v>4209</v>
      </c>
      <c r="P261" s="74" t="s">
        <v>2985</v>
      </c>
      <c r="Q261" s="75">
        <v>21.64</v>
      </c>
      <c r="R261" s="75" t="s">
        <v>2985</v>
      </c>
      <c r="S261" s="75">
        <v>10.69</v>
      </c>
      <c r="T261" s="75">
        <v>21.64</v>
      </c>
      <c r="U261" s="75" t="s">
        <v>2985</v>
      </c>
      <c r="V261" s="75">
        <v>10.69</v>
      </c>
      <c r="W261" s="75">
        <v>1000</v>
      </c>
      <c r="X261" s="75">
        <v>344</v>
      </c>
      <c r="Y261" s="75">
        <v>35</v>
      </c>
      <c r="Z261" s="75" t="s">
        <v>2987</v>
      </c>
      <c r="AA261" s="75" t="s">
        <v>2987</v>
      </c>
      <c r="AB261" s="75" t="s">
        <v>2985</v>
      </c>
      <c r="AC261" s="75">
        <v>421390.69</v>
      </c>
      <c r="AD261" s="75" t="s">
        <v>2985</v>
      </c>
      <c r="AE261" s="75" t="s">
        <v>2985</v>
      </c>
      <c r="AF261" s="75" t="s">
        <v>2985</v>
      </c>
      <c r="AG261" s="76" t="s">
        <v>20</v>
      </c>
      <c r="AH261" s="76" t="s">
        <v>2985</v>
      </c>
      <c r="AI261" s="76" t="s">
        <v>2985</v>
      </c>
      <c r="AJ261" s="77" t="s">
        <v>17</v>
      </c>
      <c r="AK261" s="77" t="s">
        <v>2985</v>
      </c>
      <c r="AL261" s="77">
        <v>7</v>
      </c>
      <c r="AM261" s="77" t="s">
        <v>2985</v>
      </c>
      <c r="AN261" s="77" t="s">
        <v>20</v>
      </c>
      <c r="AO261" s="77" t="s">
        <v>2985</v>
      </c>
      <c r="AP261" s="78" t="s">
        <v>4210</v>
      </c>
    </row>
    <row r="262" spans="1:42" ht="12.75" customHeight="1" x14ac:dyDescent="0.25">
      <c r="A262" s="72">
        <v>206</v>
      </c>
      <c r="B262" s="72">
        <v>220</v>
      </c>
      <c r="C262" s="73" t="s">
        <v>97</v>
      </c>
      <c r="D262" s="73">
        <f>VLOOKUP(C262,'[1]City Populations'!A259:B1205,2,FALSE)</f>
        <v>1172</v>
      </c>
      <c r="E262" s="72" t="s">
        <v>98</v>
      </c>
      <c r="F262" s="72" t="s">
        <v>99</v>
      </c>
      <c r="G262" s="73" t="s">
        <v>17</v>
      </c>
      <c r="H262" s="74">
        <v>14</v>
      </c>
      <c r="I262" s="74">
        <v>20.84</v>
      </c>
      <c r="J262" s="74">
        <v>32.24</v>
      </c>
      <c r="K262" s="74">
        <v>2000</v>
      </c>
      <c r="L262" s="74" t="s">
        <v>4211</v>
      </c>
      <c r="M262" s="74">
        <v>123.44</v>
      </c>
      <c r="N262" s="74">
        <v>465.44</v>
      </c>
      <c r="O262" s="74" t="s">
        <v>287</v>
      </c>
      <c r="P262" s="74" t="s">
        <v>2985</v>
      </c>
      <c r="Q262" s="75">
        <v>33</v>
      </c>
      <c r="R262" s="75">
        <v>100</v>
      </c>
      <c r="S262" s="75">
        <v>3.75</v>
      </c>
      <c r="T262" s="75">
        <v>33</v>
      </c>
      <c r="U262" s="75">
        <v>100</v>
      </c>
      <c r="V262" s="75">
        <v>3.75</v>
      </c>
      <c r="W262" s="75">
        <v>2000</v>
      </c>
      <c r="X262" s="75">
        <v>506</v>
      </c>
      <c r="Y262" s="75">
        <v>60</v>
      </c>
      <c r="Z262" s="75" t="s">
        <v>2987</v>
      </c>
      <c r="AA262" s="75" t="s">
        <v>2985</v>
      </c>
      <c r="AB262" s="75" t="s">
        <v>2985</v>
      </c>
      <c r="AC262" s="75" t="s">
        <v>2985</v>
      </c>
      <c r="AD262" s="75" t="s">
        <v>2985</v>
      </c>
      <c r="AE262" s="75" t="s">
        <v>2985</v>
      </c>
      <c r="AF262" s="75" t="s">
        <v>2985</v>
      </c>
      <c r="AG262" s="76" t="s">
        <v>17</v>
      </c>
      <c r="AH262" s="76">
        <v>2</v>
      </c>
      <c r="AI262" s="76" t="s">
        <v>4212</v>
      </c>
      <c r="AJ262" s="77" t="s">
        <v>2985</v>
      </c>
      <c r="AK262" s="77" t="s">
        <v>20</v>
      </c>
      <c r="AL262" s="77" t="s">
        <v>2985</v>
      </c>
      <c r="AM262" s="77" t="s">
        <v>2985</v>
      </c>
      <c r="AN262" s="77" t="s">
        <v>2985</v>
      </c>
      <c r="AO262" s="77" t="s">
        <v>2985</v>
      </c>
      <c r="AP262" s="78" t="s">
        <v>2985</v>
      </c>
    </row>
    <row r="263" spans="1:42" ht="12.75" customHeight="1" x14ac:dyDescent="0.25">
      <c r="A263" s="72">
        <v>118</v>
      </c>
      <c r="B263" s="72">
        <v>126</v>
      </c>
      <c r="C263" s="73" t="s">
        <v>2826</v>
      </c>
      <c r="D263" s="73">
        <f>VLOOKUP(C263,'[1]City Populations'!A260:B1206,2,FALSE)</f>
        <v>319</v>
      </c>
      <c r="E263" s="72" t="s">
        <v>4213</v>
      </c>
      <c r="F263" s="72" t="s">
        <v>4214</v>
      </c>
      <c r="G263" s="73" t="s">
        <v>17</v>
      </c>
      <c r="H263" s="74">
        <v>13</v>
      </c>
      <c r="I263" s="74" t="s">
        <v>2985</v>
      </c>
      <c r="J263" s="74" t="s">
        <v>2985</v>
      </c>
      <c r="K263" s="74">
        <v>3000</v>
      </c>
      <c r="L263" s="74" t="s">
        <v>4215</v>
      </c>
      <c r="M263" s="74" t="s">
        <v>2985</v>
      </c>
      <c r="N263" s="74" t="s">
        <v>2985</v>
      </c>
      <c r="O263" s="74" t="s">
        <v>4216</v>
      </c>
      <c r="P263" s="74" t="s">
        <v>2985</v>
      </c>
      <c r="Q263" s="75">
        <v>45.5</v>
      </c>
      <c r="R263" s="75" t="s">
        <v>2985</v>
      </c>
      <c r="S263" s="75" t="s">
        <v>2985</v>
      </c>
      <c r="T263" s="75">
        <v>45.5</v>
      </c>
      <c r="U263" s="75" t="s">
        <v>2985</v>
      </c>
      <c r="V263" s="75" t="s">
        <v>2985</v>
      </c>
      <c r="W263" s="75" t="s">
        <v>2985</v>
      </c>
      <c r="X263" s="75">
        <v>135</v>
      </c>
      <c r="Y263" s="75">
        <v>45.5</v>
      </c>
      <c r="Z263" s="75" t="s">
        <v>2987</v>
      </c>
      <c r="AA263" s="75" t="s">
        <v>2987</v>
      </c>
      <c r="AB263" s="75" t="s">
        <v>2985</v>
      </c>
      <c r="AC263" s="75">
        <v>500000</v>
      </c>
      <c r="AD263" s="75" t="s">
        <v>2985</v>
      </c>
      <c r="AE263" s="75" t="s">
        <v>2985</v>
      </c>
      <c r="AF263" s="75" t="s">
        <v>2985</v>
      </c>
      <c r="AG263" s="76" t="s">
        <v>20</v>
      </c>
      <c r="AH263" s="76" t="s">
        <v>2985</v>
      </c>
      <c r="AI263" s="76" t="s">
        <v>2985</v>
      </c>
      <c r="AJ263" s="77" t="s">
        <v>2985</v>
      </c>
      <c r="AK263" s="77" t="s">
        <v>20</v>
      </c>
      <c r="AL263" s="77" t="s">
        <v>2985</v>
      </c>
      <c r="AM263" s="77" t="s">
        <v>2985</v>
      </c>
      <c r="AN263" s="77" t="s">
        <v>20</v>
      </c>
      <c r="AO263" s="77" t="s">
        <v>2985</v>
      </c>
      <c r="AP263" s="78" t="s">
        <v>2985</v>
      </c>
    </row>
    <row r="264" spans="1:42" s="80" customFormat="1" ht="12.75" customHeight="1" x14ac:dyDescent="0.25">
      <c r="A264" s="72">
        <v>339</v>
      </c>
      <c r="B264" s="72">
        <v>360</v>
      </c>
      <c r="C264" s="73" t="s">
        <v>2315</v>
      </c>
      <c r="D264" s="73">
        <f>VLOOKUP(C264,'[1]City Populations'!A261:B1207,2,FALSE)</f>
        <v>1296</v>
      </c>
      <c r="E264" s="72" t="s">
        <v>4217</v>
      </c>
      <c r="F264" s="72" t="s">
        <v>4218</v>
      </c>
      <c r="G264" s="73" t="s">
        <v>17</v>
      </c>
      <c r="H264" s="74">
        <v>7.25</v>
      </c>
      <c r="I264" s="74">
        <v>20.5</v>
      </c>
      <c r="J264" s="74">
        <v>31.14</v>
      </c>
      <c r="K264" s="74">
        <v>1000</v>
      </c>
      <c r="L264" s="74" t="s">
        <v>4219</v>
      </c>
      <c r="M264" s="74">
        <v>70.319999999999993</v>
      </c>
      <c r="N264" s="74">
        <v>204.87</v>
      </c>
      <c r="O264" s="74" t="s">
        <v>4220</v>
      </c>
      <c r="P264" s="74" t="s">
        <v>2985</v>
      </c>
      <c r="Q264" s="75">
        <v>5</v>
      </c>
      <c r="R264" s="75">
        <v>100</v>
      </c>
      <c r="S264" s="75" t="s">
        <v>2985</v>
      </c>
      <c r="T264" s="75">
        <v>5</v>
      </c>
      <c r="U264" s="75">
        <v>120</v>
      </c>
      <c r="V264" s="75" t="s">
        <v>2985</v>
      </c>
      <c r="W264" s="75" t="s">
        <v>2985</v>
      </c>
      <c r="X264" s="75">
        <v>550</v>
      </c>
      <c r="Y264" s="75">
        <v>30</v>
      </c>
      <c r="Z264" s="75" t="s">
        <v>2987</v>
      </c>
      <c r="AA264" s="75" t="s">
        <v>2985</v>
      </c>
      <c r="AB264" s="75" t="s">
        <v>2985</v>
      </c>
      <c r="AC264" s="75" t="s">
        <v>2985</v>
      </c>
      <c r="AD264" s="75" t="s">
        <v>2985</v>
      </c>
      <c r="AE264" s="75" t="s">
        <v>3009</v>
      </c>
      <c r="AF264" s="75" t="s">
        <v>4221</v>
      </c>
      <c r="AG264" s="76" t="s">
        <v>20</v>
      </c>
      <c r="AH264" s="76" t="s">
        <v>2985</v>
      </c>
      <c r="AI264" s="76" t="s">
        <v>2985</v>
      </c>
      <c r="AJ264" s="77" t="s">
        <v>2985</v>
      </c>
      <c r="AK264" s="77" t="s">
        <v>20</v>
      </c>
      <c r="AL264" s="77" t="s">
        <v>2985</v>
      </c>
      <c r="AM264" s="77" t="s">
        <v>17</v>
      </c>
      <c r="AN264" s="77" t="s">
        <v>2985</v>
      </c>
      <c r="AO264" s="77">
        <v>2.25</v>
      </c>
      <c r="AP264" s="78" t="s">
        <v>2985</v>
      </c>
    </row>
    <row r="265" spans="1:42" ht="12.75" customHeight="1" x14ac:dyDescent="0.25">
      <c r="A265" s="81">
        <v>116</v>
      </c>
      <c r="B265" s="81">
        <v>124</v>
      </c>
      <c r="C265" s="73" t="s">
        <v>2094</v>
      </c>
      <c r="D265" s="73">
        <f>VLOOKUP(C265,'[1]City Populations'!A262:B1208,2,FALSE)</f>
        <v>983</v>
      </c>
      <c r="E265" s="81" t="s">
        <v>2095</v>
      </c>
      <c r="F265" s="81" t="s">
        <v>4222</v>
      </c>
      <c r="G265" s="73" t="s">
        <v>17</v>
      </c>
      <c r="H265" s="74">
        <v>17</v>
      </c>
      <c r="I265" s="74">
        <v>31.58</v>
      </c>
      <c r="J265" s="74">
        <v>493.28</v>
      </c>
      <c r="K265" s="74" t="s">
        <v>3136</v>
      </c>
      <c r="L265" s="74">
        <v>4.8600000000000003</v>
      </c>
      <c r="M265" s="74">
        <v>500</v>
      </c>
      <c r="N265" s="74" t="s">
        <v>4223</v>
      </c>
      <c r="O265" s="74" t="s">
        <v>4224</v>
      </c>
      <c r="P265" s="74" t="s">
        <v>2985</v>
      </c>
      <c r="Q265" s="75">
        <v>25</v>
      </c>
      <c r="R265" s="75" t="s">
        <v>2985</v>
      </c>
      <c r="S265" s="75">
        <v>4.32</v>
      </c>
      <c r="T265" s="75">
        <v>30</v>
      </c>
      <c r="U265" s="75" t="s">
        <v>2985</v>
      </c>
      <c r="V265" s="75">
        <v>4.32</v>
      </c>
      <c r="W265" s="75" t="s">
        <v>4225</v>
      </c>
      <c r="X265" s="75">
        <v>400</v>
      </c>
      <c r="Y265" s="75">
        <v>46.6</v>
      </c>
      <c r="Z265" s="75" t="s">
        <v>2987</v>
      </c>
      <c r="AA265" s="75" t="s">
        <v>2987</v>
      </c>
      <c r="AB265" s="75" t="s">
        <v>2985</v>
      </c>
      <c r="AC265" s="75">
        <v>820420</v>
      </c>
      <c r="AD265" s="75" t="s">
        <v>2985</v>
      </c>
      <c r="AE265" s="75" t="s">
        <v>2985</v>
      </c>
      <c r="AF265" s="75" t="s">
        <v>2985</v>
      </c>
      <c r="AG265" s="76" t="s">
        <v>20</v>
      </c>
      <c r="AH265" s="76" t="s">
        <v>2985</v>
      </c>
      <c r="AI265" s="76" t="s">
        <v>2985</v>
      </c>
      <c r="AJ265" s="77" t="s">
        <v>17</v>
      </c>
      <c r="AK265" s="77" t="s">
        <v>2985</v>
      </c>
      <c r="AL265" s="77">
        <v>12.5</v>
      </c>
      <c r="AM265" s="77" t="s">
        <v>17</v>
      </c>
      <c r="AN265" s="77" t="s">
        <v>2985</v>
      </c>
      <c r="AO265" s="77">
        <v>7</v>
      </c>
      <c r="AP265" s="78" t="s">
        <v>2985</v>
      </c>
    </row>
    <row r="266" spans="1:42" ht="12.75" customHeight="1" x14ac:dyDescent="0.25">
      <c r="A266" s="72">
        <v>322</v>
      </c>
      <c r="B266" s="72">
        <v>342</v>
      </c>
      <c r="C266" s="73" t="s">
        <v>2828</v>
      </c>
      <c r="D266" s="73">
        <f>VLOOKUP(C266,'[1]City Populations'!A263:B1209,2,FALSE)</f>
        <v>5150</v>
      </c>
      <c r="E266" s="72" t="s">
        <v>4226</v>
      </c>
      <c r="F266" s="72" t="s">
        <v>4227</v>
      </c>
      <c r="G266" s="73" t="s">
        <v>17</v>
      </c>
      <c r="H266" s="74">
        <v>10.51</v>
      </c>
      <c r="I266" s="74">
        <v>60.32</v>
      </c>
      <c r="J266" s="74">
        <v>118.9</v>
      </c>
      <c r="K266" s="74">
        <v>750</v>
      </c>
      <c r="L266" s="74" t="s">
        <v>4228</v>
      </c>
      <c r="M266" s="74">
        <v>208.27</v>
      </c>
      <c r="N266" s="74">
        <v>822.97</v>
      </c>
      <c r="O266" s="74" t="s">
        <v>4229</v>
      </c>
      <c r="P266" s="74" t="s">
        <v>2985</v>
      </c>
      <c r="Q266" s="75">
        <v>5</v>
      </c>
      <c r="R266" s="75">
        <v>100</v>
      </c>
      <c r="S266" s="75">
        <v>6.37</v>
      </c>
      <c r="T266" s="75">
        <v>5</v>
      </c>
      <c r="U266" s="75">
        <v>100</v>
      </c>
      <c r="V266" s="75">
        <v>6.37</v>
      </c>
      <c r="W266" s="75" t="s">
        <v>4230</v>
      </c>
      <c r="X266" s="75">
        <v>2251</v>
      </c>
      <c r="Y266" s="75">
        <v>23.01</v>
      </c>
      <c r="Z266" s="75" t="s">
        <v>2987</v>
      </c>
      <c r="AA266" s="75" t="s">
        <v>2987</v>
      </c>
      <c r="AB266" s="75" t="s">
        <v>2985</v>
      </c>
      <c r="AC266" s="75">
        <v>1860000</v>
      </c>
      <c r="AD266" s="75" t="s">
        <v>2985</v>
      </c>
      <c r="AE266" s="75" t="s">
        <v>2985</v>
      </c>
      <c r="AF266" s="75" t="s">
        <v>2985</v>
      </c>
      <c r="AG266" s="76" t="s">
        <v>47</v>
      </c>
      <c r="AH266" s="76" t="s">
        <v>2985</v>
      </c>
      <c r="AI266" s="76" t="s">
        <v>2985</v>
      </c>
      <c r="AJ266" s="77" t="s">
        <v>17</v>
      </c>
      <c r="AK266" s="77" t="s">
        <v>2985</v>
      </c>
      <c r="AL266" s="77">
        <v>8</v>
      </c>
      <c r="AM266" s="77" t="s">
        <v>2985</v>
      </c>
      <c r="AN266" s="77" t="s">
        <v>20</v>
      </c>
      <c r="AO266" s="77" t="s">
        <v>2985</v>
      </c>
      <c r="AP266" s="78" t="s">
        <v>2985</v>
      </c>
    </row>
    <row r="267" spans="1:42" ht="12.75" customHeight="1" x14ac:dyDescent="0.25">
      <c r="A267" s="72">
        <v>361</v>
      </c>
      <c r="B267" s="72">
        <v>381</v>
      </c>
      <c r="C267" s="73" t="s">
        <v>2833</v>
      </c>
      <c r="D267" s="73">
        <f>VLOOKUP(C267,'[1]City Populations'!A264:B1210,2,FALSE)</f>
        <v>2059</v>
      </c>
      <c r="E267" s="72" t="s">
        <v>4231</v>
      </c>
      <c r="F267" s="72" t="s">
        <v>4232</v>
      </c>
      <c r="G267" s="73" t="s">
        <v>17</v>
      </c>
      <c r="H267" s="74">
        <v>17.559999999999999</v>
      </c>
      <c r="I267" s="74">
        <v>40.56</v>
      </c>
      <c r="J267" s="74">
        <v>69.31</v>
      </c>
      <c r="K267" s="74" t="s">
        <v>3008</v>
      </c>
      <c r="L267" s="74" t="s">
        <v>4233</v>
      </c>
      <c r="M267" s="74">
        <v>299.31</v>
      </c>
      <c r="N267" s="74" t="s">
        <v>4234</v>
      </c>
      <c r="O267" s="74" t="s">
        <v>4235</v>
      </c>
      <c r="P267" s="74" t="s">
        <v>4236</v>
      </c>
      <c r="Q267" s="75">
        <v>21.84</v>
      </c>
      <c r="R267" s="75" t="s">
        <v>2985</v>
      </c>
      <c r="S267" s="75" t="s">
        <v>2985</v>
      </c>
      <c r="T267" s="75">
        <v>21.84</v>
      </c>
      <c r="U267" s="75" t="s">
        <v>2985</v>
      </c>
      <c r="V267" s="75" t="s">
        <v>2985</v>
      </c>
      <c r="W267" s="75" t="s">
        <v>3008</v>
      </c>
      <c r="X267" s="75">
        <v>1000</v>
      </c>
      <c r="Y267" s="75">
        <v>21.84</v>
      </c>
      <c r="Z267" s="75" t="s">
        <v>2987</v>
      </c>
      <c r="AA267" s="75" t="s">
        <v>2987</v>
      </c>
      <c r="AB267" s="75" t="s">
        <v>2987</v>
      </c>
      <c r="AC267" s="75">
        <v>345000</v>
      </c>
      <c r="AD267" s="75">
        <v>4000000</v>
      </c>
      <c r="AE267" s="75" t="s">
        <v>2985</v>
      </c>
      <c r="AF267" s="75" t="s">
        <v>2985</v>
      </c>
      <c r="AG267" s="76" t="s">
        <v>17</v>
      </c>
      <c r="AH267" s="76">
        <v>50</v>
      </c>
      <c r="AI267" s="76" t="s">
        <v>62</v>
      </c>
      <c r="AJ267" s="77" t="s">
        <v>17</v>
      </c>
      <c r="AK267" s="77" t="s">
        <v>2985</v>
      </c>
      <c r="AL267" s="77">
        <v>9.26</v>
      </c>
      <c r="AM267" s="77" t="s">
        <v>2985</v>
      </c>
      <c r="AN267" s="77" t="s">
        <v>20</v>
      </c>
      <c r="AO267" s="77" t="s">
        <v>2985</v>
      </c>
      <c r="AP267" s="78" t="s">
        <v>4237</v>
      </c>
    </row>
    <row r="268" spans="1:42" ht="12.75" customHeight="1" x14ac:dyDescent="0.25">
      <c r="A268" s="72">
        <v>207</v>
      </c>
      <c r="B268" s="72">
        <v>206</v>
      </c>
      <c r="C268" s="73" t="s">
        <v>2316</v>
      </c>
      <c r="D268" s="73">
        <f>VLOOKUP(C268,'[1]City Populations'!A265:B1211,2,FALSE)</f>
        <v>245</v>
      </c>
      <c r="E268" s="72" t="s">
        <v>4238</v>
      </c>
      <c r="F268" s="72" t="s">
        <v>4239</v>
      </c>
      <c r="G268" s="73" t="s">
        <v>17</v>
      </c>
      <c r="H268" s="74">
        <v>19.760000000000002</v>
      </c>
      <c r="I268" s="74">
        <v>32.5</v>
      </c>
      <c r="J268" s="74">
        <v>65</v>
      </c>
      <c r="K268" s="74">
        <v>3040</v>
      </c>
      <c r="L268" s="74" t="s">
        <v>3610</v>
      </c>
      <c r="M268" s="74">
        <v>325</v>
      </c>
      <c r="N268" s="74" t="s">
        <v>4240</v>
      </c>
      <c r="O268" s="74" t="s">
        <v>4241</v>
      </c>
      <c r="P268" s="74" t="s">
        <v>2985</v>
      </c>
      <c r="Q268" s="75">
        <v>35</v>
      </c>
      <c r="R268" s="75" t="s">
        <v>2985</v>
      </c>
      <c r="S268" s="75">
        <v>8</v>
      </c>
      <c r="T268" s="75">
        <v>35</v>
      </c>
      <c r="U268" s="75" t="s">
        <v>2985</v>
      </c>
      <c r="V268" s="75">
        <v>8</v>
      </c>
      <c r="W268" s="75">
        <v>4375</v>
      </c>
      <c r="X268" s="75">
        <v>122</v>
      </c>
      <c r="Y268" s="75">
        <v>35</v>
      </c>
      <c r="Z268" s="75" t="s">
        <v>2985</v>
      </c>
      <c r="AA268" s="75" t="s">
        <v>2987</v>
      </c>
      <c r="AB268" s="75" t="s">
        <v>2985</v>
      </c>
      <c r="AC268" s="75">
        <v>243014.96</v>
      </c>
      <c r="AD268" s="75" t="s">
        <v>2985</v>
      </c>
      <c r="AE268" s="75" t="s">
        <v>2985</v>
      </c>
      <c r="AF268" s="75" t="s">
        <v>2985</v>
      </c>
      <c r="AG268" s="76" t="s">
        <v>20</v>
      </c>
      <c r="AH268" s="76" t="s">
        <v>2985</v>
      </c>
      <c r="AI268" s="76" t="s">
        <v>2985</v>
      </c>
      <c r="AJ268" s="77" t="s">
        <v>2985</v>
      </c>
      <c r="AK268" s="77" t="s">
        <v>20</v>
      </c>
      <c r="AL268" s="77" t="s">
        <v>2985</v>
      </c>
      <c r="AM268" s="77" t="s">
        <v>2985</v>
      </c>
      <c r="AN268" s="77" t="s">
        <v>20</v>
      </c>
      <c r="AO268" s="77" t="s">
        <v>2985</v>
      </c>
      <c r="AP268" s="78" t="s">
        <v>2985</v>
      </c>
    </row>
    <row r="269" spans="1:42" s="80" customFormat="1" ht="12.75" customHeight="1" x14ac:dyDescent="0.25">
      <c r="A269" s="72">
        <v>366</v>
      </c>
      <c r="B269" s="72">
        <v>385</v>
      </c>
      <c r="C269" s="73" t="s">
        <v>2266</v>
      </c>
      <c r="D269" s="73">
        <v>82684</v>
      </c>
      <c r="E269" s="72" t="s">
        <v>4242</v>
      </c>
      <c r="F269" s="72" t="s">
        <v>4243</v>
      </c>
      <c r="G269" s="73" t="s">
        <v>17</v>
      </c>
      <c r="H269" s="74">
        <v>11.11</v>
      </c>
      <c r="I269" s="74">
        <v>15.88</v>
      </c>
      <c r="J269" s="74">
        <v>38.54</v>
      </c>
      <c r="K269" s="74" t="s">
        <v>4244</v>
      </c>
      <c r="L269" s="74" t="s">
        <v>4245</v>
      </c>
      <c r="M269" s="74">
        <v>226.6</v>
      </c>
      <c r="N269" s="74">
        <v>738.89</v>
      </c>
      <c r="O269" s="74" t="s">
        <v>4246</v>
      </c>
      <c r="P269" s="74" t="s">
        <v>4247</v>
      </c>
      <c r="Q269" s="75" t="s">
        <v>2985</v>
      </c>
      <c r="R269" s="75" t="s">
        <v>2985</v>
      </c>
      <c r="S269" s="75">
        <v>5.33</v>
      </c>
      <c r="T269" s="75" t="s">
        <v>2985</v>
      </c>
      <c r="U269" s="75" t="s">
        <v>2985</v>
      </c>
      <c r="V269" s="75">
        <v>4.53</v>
      </c>
      <c r="W269" s="75" t="s">
        <v>4248</v>
      </c>
      <c r="X269" s="75">
        <v>28783</v>
      </c>
      <c r="Y269" s="75">
        <v>26.57</v>
      </c>
      <c r="Z269" s="75" t="s">
        <v>2987</v>
      </c>
      <c r="AA269" s="75" t="s">
        <v>2987</v>
      </c>
      <c r="AB269" s="75" t="s">
        <v>2987</v>
      </c>
      <c r="AC269" s="75">
        <v>92000000</v>
      </c>
      <c r="AD269" s="75" t="s">
        <v>2985</v>
      </c>
      <c r="AE269" s="75" t="s">
        <v>2985</v>
      </c>
      <c r="AF269" s="75" t="s">
        <v>2985</v>
      </c>
      <c r="AG269" s="76" t="s">
        <v>17</v>
      </c>
      <c r="AH269" s="76" t="s">
        <v>2985</v>
      </c>
      <c r="AI269" s="76" t="s">
        <v>4249</v>
      </c>
      <c r="AJ269" s="77" t="s">
        <v>17</v>
      </c>
      <c r="AK269" s="77" t="s">
        <v>2985</v>
      </c>
      <c r="AL269" s="77">
        <v>14.55</v>
      </c>
      <c r="AM269" s="77" t="s">
        <v>17</v>
      </c>
      <c r="AN269" s="77" t="s">
        <v>2985</v>
      </c>
      <c r="AO269" s="77">
        <v>1.75</v>
      </c>
      <c r="AP269" s="78" t="s">
        <v>2985</v>
      </c>
    </row>
    <row r="270" spans="1:42" ht="12.75" customHeight="1" x14ac:dyDescent="0.25">
      <c r="A270" s="72">
        <v>36</v>
      </c>
      <c r="B270" s="72">
        <v>37</v>
      </c>
      <c r="C270" s="73" t="s">
        <v>2837</v>
      </c>
      <c r="D270" s="73">
        <f>VLOOKUP(C270,'[1]City Populations'!A267:B1213,2,FALSE)</f>
        <v>1489</v>
      </c>
      <c r="E270" s="72" t="s">
        <v>4250</v>
      </c>
      <c r="F270" s="72" t="s">
        <v>4251</v>
      </c>
      <c r="G270" s="73" t="s">
        <v>17</v>
      </c>
      <c r="H270" s="74">
        <v>12.16</v>
      </c>
      <c r="I270" s="74">
        <v>42.44</v>
      </c>
      <c r="J270" s="74">
        <v>72.72</v>
      </c>
      <c r="K270" s="74">
        <v>0</v>
      </c>
      <c r="L270" s="74" t="s">
        <v>3918</v>
      </c>
      <c r="M270" s="74">
        <v>314.97000000000003</v>
      </c>
      <c r="N270" s="74" t="s">
        <v>4252</v>
      </c>
      <c r="O270" s="74" t="s">
        <v>4253</v>
      </c>
      <c r="P270" s="74" t="s">
        <v>647</v>
      </c>
      <c r="Q270" s="75">
        <v>10.5</v>
      </c>
      <c r="R270" s="75">
        <v>100</v>
      </c>
      <c r="S270" s="75">
        <v>5.12</v>
      </c>
      <c r="T270" s="75">
        <v>10.5</v>
      </c>
      <c r="U270" s="75">
        <v>100</v>
      </c>
      <c r="V270" s="75">
        <v>5.12</v>
      </c>
      <c r="W270" s="75">
        <v>0</v>
      </c>
      <c r="X270" s="75">
        <v>600</v>
      </c>
      <c r="Y270" s="75">
        <v>35</v>
      </c>
      <c r="Z270" s="75" t="s">
        <v>2987</v>
      </c>
      <c r="AA270" s="75" t="s">
        <v>2987</v>
      </c>
      <c r="AB270" s="75" t="s">
        <v>2987</v>
      </c>
      <c r="AC270" s="75">
        <v>1200000</v>
      </c>
      <c r="AD270" s="75">
        <v>4000000</v>
      </c>
      <c r="AE270" s="75" t="s">
        <v>2985</v>
      </c>
      <c r="AF270" s="75" t="s">
        <v>2985</v>
      </c>
      <c r="AG270" s="76" t="s">
        <v>17</v>
      </c>
      <c r="AH270" s="76">
        <v>3</v>
      </c>
      <c r="AI270" s="76" t="s">
        <v>4254</v>
      </c>
      <c r="AJ270" s="77" t="s">
        <v>2985</v>
      </c>
      <c r="AK270" s="77" t="s">
        <v>20</v>
      </c>
      <c r="AL270" s="77" t="s">
        <v>2985</v>
      </c>
      <c r="AM270" s="77" t="s">
        <v>2985</v>
      </c>
      <c r="AN270" s="77" t="s">
        <v>20</v>
      </c>
      <c r="AO270" s="77" t="s">
        <v>2985</v>
      </c>
      <c r="AP270" s="78" t="s">
        <v>4255</v>
      </c>
    </row>
    <row r="271" spans="1:42" ht="12.75" customHeight="1" x14ac:dyDescent="0.25">
      <c r="A271" s="72">
        <v>240</v>
      </c>
      <c r="B271" s="72">
        <v>260</v>
      </c>
      <c r="C271" s="73" t="s">
        <v>1832</v>
      </c>
      <c r="D271" s="73">
        <f>VLOOKUP(C271,'[1]City Populations'!A268:B1214,2,FALSE)</f>
        <v>973</v>
      </c>
      <c r="E271" s="72" t="s">
        <v>4256</v>
      </c>
      <c r="F271" s="72" t="s">
        <v>1834</v>
      </c>
      <c r="G271" s="73" t="s">
        <v>17</v>
      </c>
      <c r="H271" s="74">
        <v>6.5</v>
      </c>
      <c r="I271" s="74" t="s">
        <v>2985</v>
      </c>
      <c r="J271" s="74" t="s">
        <v>2985</v>
      </c>
      <c r="K271" s="74">
        <v>1000</v>
      </c>
      <c r="L271" s="74">
        <v>2</v>
      </c>
      <c r="M271" s="74" t="s">
        <v>2985</v>
      </c>
      <c r="N271" s="74" t="s">
        <v>2985</v>
      </c>
      <c r="O271" s="74" t="s">
        <v>4257</v>
      </c>
      <c r="P271" s="74" t="s">
        <v>2985</v>
      </c>
      <c r="Q271" s="75" t="s">
        <v>2985</v>
      </c>
      <c r="R271" s="75" t="s">
        <v>2985</v>
      </c>
      <c r="S271" s="75" t="s">
        <v>2985</v>
      </c>
      <c r="T271" s="75">
        <v>26</v>
      </c>
      <c r="U271" s="75" t="s">
        <v>2985</v>
      </c>
      <c r="V271" s="75">
        <v>5</v>
      </c>
      <c r="W271" s="75" t="s">
        <v>4258</v>
      </c>
      <c r="X271" s="75">
        <v>475</v>
      </c>
      <c r="Y271" s="75" t="s">
        <v>2985</v>
      </c>
      <c r="Z271" s="75" t="s">
        <v>2985</v>
      </c>
      <c r="AA271" s="75" t="s">
        <v>2987</v>
      </c>
      <c r="AB271" s="75" t="s">
        <v>2985</v>
      </c>
      <c r="AC271" s="75">
        <v>1300000</v>
      </c>
      <c r="AD271" s="75" t="s">
        <v>2985</v>
      </c>
      <c r="AE271" s="75" t="s">
        <v>3009</v>
      </c>
      <c r="AF271" s="75" t="s">
        <v>4259</v>
      </c>
      <c r="AG271" s="76" t="s">
        <v>20</v>
      </c>
      <c r="AH271" s="76" t="s">
        <v>2985</v>
      </c>
      <c r="AI271" s="76" t="s">
        <v>2985</v>
      </c>
      <c r="AJ271" s="77" t="s">
        <v>2985</v>
      </c>
      <c r="AK271" s="77" t="s">
        <v>20</v>
      </c>
      <c r="AL271" s="77" t="s">
        <v>2985</v>
      </c>
      <c r="AM271" s="77" t="s">
        <v>2985</v>
      </c>
      <c r="AN271" s="77" t="s">
        <v>20</v>
      </c>
      <c r="AO271" s="77" t="s">
        <v>2985</v>
      </c>
      <c r="AP271" s="78" t="s">
        <v>4260</v>
      </c>
    </row>
    <row r="272" spans="1:42" ht="12.75" customHeight="1" x14ac:dyDescent="0.25">
      <c r="A272" s="72">
        <v>180</v>
      </c>
      <c r="B272" s="72">
        <v>193</v>
      </c>
      <c r="C272" s="73" t="s">
        <v>830</v>
      </c>
      <c r="D272" s="73">
        <f>VLOOKUP(C272,'[1]City Populations'!A269:B1215,2,FALSE)</f>
        <v>113</v>
      </c>
      <c r="E272" s="72" t="s">
        <v>831</v>
      </c>
      <c r="F272" s="72" t="s">
        <v>832</v>
      </c>
      <c r="G272" s="73" t="s">
        <v>17</v>
      </c>
      <c r="H272" s="74">
        <v>25</v>
      </c>
      <c r="I272" s="74">
        <v>33</v>
      </c>
      <c r="J272" s="74">
        <v>53</v>
      </c>
      <c r="K272" s="74" t="s">
        <v>1781</v>
      </c>
      <c r="L272" s="74" t="s">
        <v>4261</v>
      </c>
      <c r="M272" s="74" t="s">
        <v>2985</v>
      </c>
      <c r="N272" s="74" t="s">
        <v>2985</v>
      </c>
      <c r="O272" s="74" t="s">
        <v>4262</v>
      </c>
      <c r="P272" s="74" t="s">
        <v>95</v>
      </c>
      <c r="Q272" s="75" t="s">
        <v>2985</v>
      </c>
      <c r="R272" s="75" t="s">
        <v>2985</v>
      </c>
      <c r="S272" s="75" t="s">
        <v>2985</v>
      </c>
      <c r="T272" s="75" t="s">
        <v>2985</v>
      </c>
      <c r="U272" s="75" t="s">
        <v>2985</v>
      </c>
      <c r="V272" s="75" t="s">
        <v>2985</v>
      </c>
      <c r="W272" s="75" t="s">
        <v>2985</v>
      </c>
      <c r="X272" s="75" t="s">
        <v>2985</v>
      </c>
      <c r="Y272" s="75" t="s">
        <v>2985</v>
      </c>
      <c r="Z272" s="75" t="s">
        <v>2985</v>
      </c>
      <c r="AA272" s="75" t="s">
        <v>2985</v>
      </c>
      <c r="AB272" s="75" t="s">
        <v>2985</v>
      </c>
      <c r="AC272" s="75" t="s">
        <v>2985</v>
      </c>
      <c r="AD272" s="75" t="s">
        <v>2985</v>
      </c>
      <c r="AE272" s="75" t="s">
        <v>2985</v>
      </c>
      <c r="AF272" s="75" t="s">
        <v>2985</v>
      </c>
      <c r="AG272" s="76" t="s">
        <v>20</v>
      </c>
      <c r="AH272" s="76" t="s">
        <v>2985</v>
      </c>
      <c r="AI272" s="76" t="s">
        <v>2985</v>
      </c>
      <c r="AJ272" s="77" t="s">
        <v>2985</v>
      </c>
      <c r="AK272" s="77" t="s">
        <v>20</v>
      </c>
      <c r="AL272" s="77" t="s">
        <v>2985</v>
      </c>
      <c r="AM272" s="77" t="s">
        <v>2985</v>
      </c>
      <c r="AN272" s="77" t="s">
        <v>2985</v>
      </c>
      <c r="AO272" s="77" t="s">
        <v>2985</v>
      </c>
      <c r="AP272" s="78" t="s">
        <v>2985</v>
      </c>
    </row>
    <row r="273" spans="1:42" ht="12.75" customHeight="1" x14ac:dyDescent="0.25">
      <c r="A273" s="72">
        <v>120</v>
      </c>
      <c r="B273" s="72">
        <v>128</v>
      </c>
      <c r="C273" s="73" t="s">
        <v>2317</v>
      </c>
      <c r="D273" s="73">
        <f>VLOOKUP(C273,'[1]City Populations'!A270:B1216,2,FALSE)</f>
        <v>144</v>
      </c>
      <c r="E273" s="72" t="s">
        <v>4263</v>
      </c>
      <c r="F273" s="72" t="s">
        <v>1396</v>
      </c>
      <c r="G273" s="73" t="s">
        <v>17</v>
      </c>
      <c r="H273" s="74">
        <v>20</v>
      </c>
      <c r="I273" s="74">
        <v>23</v>
      </c>
      <c r="J273" s="74">
        <v>28</v>
      </c>
      <c r="K273" s="74">
        <v>2500</v>
      </c>
      <c r="L273" s="74" t="s">
        <v>4264</v>
      </c>
      <c r="M273" s="74">
        <v>68</v>
      </c>
      <c r="N273" s="74">
        <v>218</v>
      </c>
      <c r="O273" s="74" t="s">
        <v>4265</v>
      </c>
      <c r="P273" s="74" t="s">
        <v>75</v>
      </c>
      <c r="Q273" s="75" t="s">
        <v>2985</v>
      </c>
      <c r="R273" s="75" t="s">
        <v>2985</v>
      </c>
      <c r="S273" s="75">
        <v>17</v>
      </c>
      <c r="T273" s="75" t="s">
        <v>2985</v>
      </c>
      <c r="U273" s="75" t="s">
        <v>2985</v>
      </c>
      <c r="V273" s="75">
        <v>17</v>
      </c>
      <c r="W273" s="75">
        <v>2500</v>
      </c>
      <c r="X273" s="75">
        <v>80</v>
      </c>
      <c r="Y273" s="75">
        <v>34</v>
      </c>
      <c r="Z273" s="75" t="s">
        <v>2985</v>
      </c>
      <c r="AA273" s="75" t="s">
        <v>2987</v>
      </c>
      <c r="AB273" s="75" t="s">
        <v>2985</v>
      </c>
      <c r="AC273" s="75">
        <v>150000</v>
      </c>
      <c r="AD273" s="75" t="s">
        <v>2985</v>
      </c>
      <c r="AE273" s="75" t="s">
        <v>2985</v>
      </c>
      <c r="AF273" s="75" t="s">
        <v>2985</v>
      </c>
      <c r="AG273" s="76" t="s">
        <v>20</v>
      </c>
      <c r="AH273" s="76" t="s">
        <v>2985</v>
      </c>
      <c r="AI273" s="76" t="s">
        <v>2985</v>
      </c>
      <c r="AJ273" s="77" t="s">
        <v>17</v>
      </c>
      <c r="AK273" s="77" t="s">
        <v>2985</v>
      </c>
      <c r="AL273" s="77">
        <v>17</v>
      </c>
      <c r="AM273" s="77" t="s">
        <v>2985</v>
      </c>
      <c r="AN273" s="77" t="s">
        <v>20</v>
      </c>
      <c r="AO273" s="77" t="s">
        <v>2985</v>
      </c>
      <c r="AP273" s="78" t="s">
        <v>2985</v>
      </c>
    </row>
    <row r="274" spans="1:42" ht="12.75" customHeight="1" x14ac:dyDescent="0.25">
      <c r="A274" s="72">
        <v>9</v>
      </c>
      <c r="B274" s="72">
        <v>10</v>
      </c>
      <c r="C274" s="73" t="s">
        <v>526</v>
      </c>
      <c r="D274" s="73">
        <f>VLOOKUP(C274,'[1]City Populations'!A271:B1217,2,FALSE)</f>
        <v>1074</v>
      </c>
      <c r="E274" s="72" t="s">
        <v>4266</v>
      </c>
      <c r="F274" s="72" t="s">
        <v>4267</v>
      </c>
      <c r="G274" s="73" t="s">
        <v>17</v>
      </c>
      <c r="H274" s="74">
        <v>14.74</v>
      </c>
      <c r="I274" s="74">
        <v>29.63</v>
      </c>
      <c r="J274" s="74">
        <v>54.42</v>
      </c>
      <c r="K274" s="74">
        <v>2000</v>
      </c>
      <c r="L274" s="74" t="s">
        <v>4268</v>
      </c>
      <c r="M274" s="74">
        <v>270.64999999999998</v>
      </c>
      <c r="N274" s="74" t="s">
        <v>4269</v>
      </c>
      <c r="O274" s="74" t="s">
        <v>4270</v>
      </c>
      <c r="P274" s="74" t="s">
        <v>4271</v>
      </c>
      <c r="Q274" s="75" t="s">
        <v>2985</v>
      </c>
      <c r="R274" s="75" t="s">
        <v>2985</v>
      </c>
      <c r="S274" s="75">
        <v>5</v>
      </c>
      <c r="T274" s="75" t="s">
        <v>2985</v>
      </c>
      <c r="U274" s="75" t="s">
        <v>2985</v>
      </c>
      <c r="V274" s="75">
        <v>5</v>
      </c>
      <c r="W274" s="75">
        <v>2000</v>
      </c>
      <c r="X274" s="75">
        <v>400</v>
      </c>
      <c r="Y274" s="75">
        <v>27.5</v>
      </c>
      <c r="Z274" s="75" t="s">
        <v>2987</v>
      </c>
      <c r="AA274" s="75" t="s">
        <v>2987</v>
      </c>
      <c r="AB274" s="75" t="s">
        <v>2985</v>
      </c>
      <c r="AC274" s="75">
        <v>400000</v>
      </c>
      <c r="AD274" s="75" t="s">
        <v>2985</v>
      </c>
      <c r="AE274" s="75" t="s">
        <v>2985</v>
      </c>
      <c r="AF274" s="75" t="s">
        <v>2985</v>
      </c>
      <c r="AG274" s="76" t="s">
        <v>20</v>
      </c>
      <c r="AH274" s="76" t="s">
        <v>2985</v>
      </c>
      <c r="AI274" s="76" t="s">
        <v>2985</v>
      </c>
      <c r="AJ274" s="77" t="s">
        <v>2985</v>
      </c>
      <c r="AK274" s="77" t="s">
        <v>20</v>
      </c>
      <c r="AL274" s="77" t="s">
        <v>2985</v>
      </c>
      <c r="AM274" s="77" t="s">
        <v>17</v>
      </c>
      <c r="AN274" s="77" t="s">
        <v>2985</v>
      </c>
      <c r="AO274" s="77">
        <v>5.25</v>
      </c>
      <c r="AP274" s="78" t="s">
        <v>2985</v>
      </c>
    </row>
    <row r="275" spans="1:42" ht="12.75" customHeight="1" x14ac:dyDescent="0.25">
      <c r="A275" s="72">
        <v>37</v>
      </c>
      <c r="B275" s="72">
        <v>39</v>
      </c>
      <c r="C275" s="73" t="s">
        <v>4272</v>
      </c>
      <c r="D275" s="73">
        <v>143</v>
      </c>
      <c r="E275" s="72" t="s">
        <v>388</v>
      </c>
      <c r="F275" s="72" t="s">
        <v>4273</v>
      </c>
      <c r="G275" s="73" t="s">
        <v>17</v>
      </c>
      <c r="H275" s="74" t="s">
        <v>2985</v>
      </c>
      <c r="I275" s="74" t="s">
        <v>2985</v>
      </c>
      <c r="J275" s="74" t="s">
        <v>2985</v>
      </c>
      <c r="K275" s="74" t="s">
        <v>4274</v>
      </c>
      <c r="L275" s="74" t="s">
        <v>2985</v>
      </c>
      <c r="M275" s="74" t="s">
        <v>2985</v>
      </c>
      <c r="N275" s="74" t="s">
        <v>2985</v>
      </c>
      <c r="O275" s="74" t="s">
        <v>2985</v>
      </c>
      <c r="P275" s="74" t="s">
        <v>2985</v>
      </c>
      <c r="Q275" s="75">
        <v>30</v>
      </c>
      <c r="R275" s="75" t="s">
        <v>2985</v>
      </c>
      <c r="S275" s="75" t="s">
        <v>2985</v>
      </c>
      <c r="T275" s="75">
        <v>30</v>
      </c>
      <c r="U275" s="75" t="s">
        <v>2985</v>
      </c>
      <c r="V275" s="75" t="s">
        <v>2985</v>
      </c>
      <c r="W275" s="75" t="s">
        <v>2985</v>
      </c>
      <c r="X275" s="75">
        <v>99</v>
      </c>
      <c r="Y275" s="75" t="s">
        <v>2985</v>
      </c>
      <c r="Z275" s="75" t="s">
        <v>2987</v>
      </c>
      <c r="AA275" s="75" t="s">
        <v>2987</v>
      </c>
      <c r="AB275" s="75" t="s">
        <v>2985</v>
      </c>
      <c r="AC275" s="75">
        <v>120000</v>
      </c>
      <c r="AD275" s="75" t="s">
        <v>2985</v>
      </c>
      <c r="AE275" s="75" t="s">
        <v>2985</v>
      </c>
      <c r="AF275" s="75" t="s">
        <v>2985</v>
      </c>
      <c r="AG275" s="76" t="s">
        <v>47</v>
      </c>
      <c r="AH275" s="76" t="s">
        <v>2985</v>
      </c>
      <c r="AI275" s="76" t="s">
        <v>2985</v>
      </c>
      <c r="AJ275" s="77" t="s">
        <v>2985</v>
      </c>
      <c r="AK275" s="77" t="s">
        <v>20</v>
      </c>
      <c r="AL275" s="77" t="s">
        <v>2985</v>
      </c>
      <c r="AM275" s="77" t="s">
        <v>17</v>
      </c>
      <c r="AN275" s="77" t="s">
        <v>2985</v>
      </c>
      <c r="AO275" s="77">
        <v>7.5</v>
      </c>
      <c r="AP275" s="78" t="s">
        <v>2985</v>
      </c>
    </row>
    <row r="276" spans="1:42" ht="12.75" customHeight="1" x14ac:dyDescent="0.25">
      <c r="A276" s="72">
        <v>270</v>
      </c>
      <c r="B276" s="72">
        <v>290</v>
      </c>
      <c r="C276" s="73" t="s">
        <v>2196</v>
      </c>
      <c r="D276" s="73">
        <f>VLOOKUP(C276,'[1]City Populations'!A273:B1219,2,FALSE)</f>
        <v>494</v>
      </c>
      <c r="E276" s="72" t="s">
        <v>1461</v>
      </c>
      <c r="F276" s="72" t="s">
        <v>4275</v>
      </c>
      <c r="G276" s="73" t="s">
        <v>17</v>
      </c>
      <c r="H276" s="74" t="s">
        <v>2985</v>
      </c>
      <c r="I276" s="74" t="s">
        <v>2985</v>
      </c>
      <c r="J276" s="74" t="s">
        <v>2985</v>
      </c>
      <c r="K276" s="74" t="s">
        <v>2985</v>
      </c>
      <c r="L276" s="74" t="s">
        <v>2985</v>
      </c>
      <c r="M276" s="74" t="s">
        <v>2985</v>
      </c>
      <c r="N276" s="74" t="s">
        <v>2985</v>
      </c>
      <c r="O276" s="74" t="s">
        <v>2985</v>
      </c>
      <c r="P276" s="74" t="s">
        <v>2985</v>
      </c>
      <c r="Q276" s="75" t="s">
        <v>2985</v>
      </c>
      <c r="R276" s="75" t="s">
        <v>2985</v>
      </c>
      <c r="S276" s="75" t="s">
        <v>2985</v>
      </c>
      <c r="T276" s="75" t="s">
        <v>2985</v>
      </c>
      <c r="U276" s="75" t="s">
        <v>2985</v>
      </c>
      <c r="V276" s="75" t="s">
        <v>2985</v>
      </c>
      <c r="W276" s="75" t="s">
        <v>2985</v>
      </c>
      <c r="X276" s="75" t="s">
        <v>2985</v>
      </c>
      <c r="Y276" s="75" t="s">
        <v>2985</v>
      </c>
      <c r="Z276" s="75" t="s">
        <v>2985</v>
      </c>
      <c r="AA276" s="75" t="s">
        <v>2985</v>
      </c>
      <c r="AB276" s="75" t="s">
        <v>2985</v>
      </c>
      <c r="AC276" s="75" t="s">
        <v>2985</v>
      </c>
      <c r="AD276" s="75" t="s">
        <v>2985</v>
      </c>
      <c r="AE276" s="75" t="s">
        <v>2985</v>
      </c>
      <c r="AF276" s="75" t="s">
        <v>2985</v>
      </c>
      <c r="AG276" s="76" t="s">
        <v>2985</v>
      </c>
      <c r="AH276" s="76" t="s">
        <v>2985</v>
      </c>
      <c r="AI276" s="76" t="s">
        <v>2985</v>
      </c>
      <c r="AJ276" s="77" t="s">
        <v>2985</v>
      </c>
      <c r="AK276" s="77" t="s">
        <v>2985</v>
      </c>
      <c r="AL276" s="77" t="s">
        <v>2985</v>
      </c>
      <c r="AM276" s="77" t="s">
        <v>2985</v>
      </c>
      <c r="AN276" s="77" t="s">
        <v>2985</v>
      </c>
      <c r="AO276" s="77" t="s">
        <v>2985</v>
      </c>
      <c r="AP276" s="78" t="s">
        <v>4276</v>
      </c>
    </row>
    <row r="277" spans="1:42" s="80" customFormat="1" ht="12.75" customHeight="1" x14ac:dyDescent="0.25">
      <c r="A277" s="81">
        <v>127</v>
      </c>
      <c r="B277" s="81">
        <v>137</v>
      </c>
      <c r="C277" s="73" t="s">
        <v>983</v>
      </c>
      <c r="D277" s="73">
        <f>VLOOKUP(C277,'[1]City Populations'!A274:B1220,2,FALSE)</f>
        <v>689</v>
      </c>
      <c r="E277" s="81" t="s">
        <v>984</v>
      </c>
      <c r="F277" s="81" t="s">
        <v>985</v>
      </c>
      <c r="G277" s="73" t="s">
        <v>17</v>
      </c>
      <c r="H277" s="74" t="s">
        <v>3181</v>
      </c>
      <c r="I277" s="74" t="s">
        <v>4277</v>
      </c>
      <c r="J277" s="74" t="s">
        <v>4278</v>
      </c>
      <c r="K277" s="74">
        <v>2000</v>
      </c>
      <c r="L277" s="74">
        <v>1100</v>
      </c>
      <c r="M277" s="74" t="s">
        <v>4279</v>
      </c>
      <c r="N277" s="74" t="s">
        <v>4280</v>
      </c>
      <c r="O277" s="74" t="s">
        <v>4281</v>
      </c>
      <c r="P277" s="74" t="s">
        <v>75</v>
      </c>
      <c r="Q277" s="75" t="s">
        <v>2985</v>
      </c>
      <c r="R277" s="75">
        <v>800</v>
      </c>
      <c r="S277" s="75" t="s">
        <v>2985</v>
      </c>
      <c r="T277" s="75" t="s">
        <v>2985</v>
      </c>
      <c r="U277" s="75" t="s">
        <v>4282</v>
      </c>
      <c r="V277" s="75" t="s">
        <v>2985</v>
      </c>
      <c r="W277" s="75">
        <v>2000</v>
      </c>
      <c r="X277" s="75">
        <v>271</v>
      </c>
      <c r="Y277" s="75">
        <v>3116</v>
      </c>
      <c r="Z277" s="75" t="s">
        <v>2987</v>
      </c>
      <c r="AA277" s="75" t="s">
        <v>2985</v>
      </c>
      <c r="AB277" s="75" t="s">
        <v>2985</v>
      </c>
      <c r="AC277" s="75" t="s">
        <v>2985</v>
      </c>
      <c r="AD277" s="75" t="s">
        <v>2985</v>
      </c>
      <c r="AE277" s="75" t="s">
        <v>2985</v>
      </c>
      <c r="AF277" s="75" t="s">
        <v>2985</v>
      </c>
      <c r="AG277" s="76" t="s">
        <v>20</v>
      </c>
      <c r="AH277" s="76" t="s">
        <v>2985</v>
      </c>
      <c r="AI277" s="76" t="s">
        <v>2985</v>
      </c>
      <c r="AJ277" s="77" t="s">
        <v>2985</v>
      </c>
      <c r="AK277" s="77" t="s">
        <v>20</v>
      </c>
      <c r="AL277" s="77" t="s">
        <v>2985</v>
      </c>
      <c r="AM277" s="77" t="s">
        <v>17</v>
      </c>
      <c r="AN277" s="77" t="s">
        <v>2985</v>
      </c>
      <c r="AO277" s="77">
        <v>185</v>
      </c>
      <c r="AP277" s="78" t="s">
        <v>4283</v>
      </c>
    </row>
    <row r="278" spans="1:42" ht="12.75" customHeight="1" x14ac:dyDescent="0.25">
      <c r="A278" s="72">
        <v>19</v>
      </c>
      <c r="B278" s="72">
        <v>20</v>
      </c>
      <c r="C278" s="73" t="s">
        <v>2851</v>
      </c>
      <c r="D278" s="73">
        <f>VLOOKUP(C278,'[1]City Populations'!A275:B1221,2,FALSE)</f>
        <v>684</v>
      </c>
      <c r="E278" s="72" t="s">
        <v>4284</v>
      </c>
      <c r="F278" s="72" t="s">
        <v>4285</v>
      </c>
      <c r="G278" s="73" t="s">
        <v>17</v>
      </c>
      <c r="H278" s="74">
        <v>19.100000000000001</v>
      </c>
      <c r="I278" s="74">
        <v>35.82</v>
      </c>
      <c r="J278" s="74">
        <v>56.72</v>
      </c>
      <c r="K278" s="74">
        <v>1000</v>
      </c>
      <c r="L278" s="74" t="s">
        <v>4286</v>
      </c>
      <c r="M278" s="74" t="s">
        <v>2985</v>
      </c>
      <c r="N278" s="74" t="s">
        <v>2985</v>
      </c>
      <c r="O278" s="74" t="s">
        <v>2985</v>
      </c>
      <c r="P278" s="74" t="s">
        <v>2985</v>
      </c>
      <c r="Q278" s="75">
        <v>16.48</v>
      </c>
      <c r="R278" s="75" t="s">
        <v>2985</v>
      </c>
      <c r="S278" s="75">
        <v>4.18</v>
      </c>
      <c r="T278" s="75" t="s">
        <v>2985</v>
      </c>
      <c r="U278" s="75" t="s">
        <v>2985</v>
      </c>
      <c r="V278" s="75" t="s">
        <v>2985</v>
      </c>
      <c r="W278" s="75" t="s">
        <v>2985</v>
      </c>
      <c r="X278" s="75" t="s">
        <v>2985</v>
      </c>
      <c r="Y278" s="75" t="s">
        <v>2985</v>
      </c>
      <c r="Z278" s="75" t="s">
        <v>2985</v>
      </c>
      <c r="AA278" s="75" t="s">
        <v>2985</v>
      </c>
      <c r="AB278" s="75" t="s">
        <v>2985</v>
      </c>
      <c r="AC278" s="75" t="s">
        <v>2985</v>
      </c>
      <c r="AD278" s="75" t="s">
        <v>2985</v>
      </c>
      <c r="AE278" s="75" t="s">
        <v>2985</v>
      </c>
      <c r="AF278" s="75" t="s">
        <v>2985</v>
      </c>
      <c r="AG278" s="76" t="s">
        <v>17</v>
      </c>
      <c r="AH278" s="76">
        <v>2</v>
      </c>
      <c r="AI278" s="76" t="s">
        <v>2985</v>
      </c>
      <c r="AJ278" s="77" t="s">
        <v>2985</v>
      </c>
      <c r="AK278" s="77" t="s">
        <v>20</v>
      </c>
      <c r="AL278" s="77" t="s">
        <v>2985</v>
      </c>
      <c r="AM278" s="77" t="s">
        <v>2985</v>
      </c>
      <c r="AN278" s="77" t="s">
        <v>20</v>
      </c>
      <c r="AO278" s="77" t="s">
        <v>2985</v>
      </c>
      <c r="AP278" s="78" t="s">
        <v>2985</v>
      </c>
    </row>
    <row r="279" spans="1:42" ht="12.75" customHeight="1" x14ac:dyDescent="0.25">
      <c r="A279" s="72">
        <v>257</v>
      </c>
      <c r="B279" s="72">
        <v>277</v>
      </c>
      <c r="C279" s="73" t="s">
        <v>489</v>
      </c>
      <c r="D279" s="73">
        <f>VLOOKUP(C279,'[1]City Populations'!A276:B1222,2,FALSE)</f>
        <v>296</v>
      </c>
      <c r="E279" s="72" t="s">
        <v>490</v>
      </c>
      <c r="F279" s="72" t="s">
        <v>491</v>
      </c>
      <c r="G279" s="73" t="s">
        <v>17</v>
      </c>
      <c r="H279" s="74">
        <v>16</v>
      </c>
      <c r="I279" s="74">
        <v>31</v>
      </c>
      <c r="J279" s="74">
        <v>56</v>
      </c>
      <c r="K279" s="74">
        <v>2000</v>
      </c>
      <c r="L279" s="74" t="s">
        <v>3578</v>
      </c>
      <c r="M279" s="74">
        <v>256</v>
      </c>
      <c r="N279" s="74">
        <v>710</v>
      </c>
      <c r="O279" s="74" t="s">
        <v>4287</v>
      </c>
      <c r="P279" s="74" t="s">
        <v>75</v>
      </c>
      <c r="Q279" s="75" t="s">
        <v>2985</v>
      </c>
      <c r="R279" s="75" t="s">
        <v>2985</v>
      </c>
      <c r="S279" s="75" t="s">
        <v>2985</v>
      </c>
      <c r="T279" s="75" t="s">
        <v>2985</v>
      </c>
      <c r="U279" s="75" t="s">
        <v>2985</v>
      </c>
      <c r="V279" s="75" t="s">
        <v>2985</v>
      </c>
      <c r="W279" s="75" t="s">
        <v>4288</v>
      </c>
      <c r="X279" s="75">
        <v>138</v>
      </c>
      <c r="Y279" s="75">
        <v>16</v>
      </c>
      <c r="Z279" s="75" t="s">
        <v>2987</v>
      </c>
      <c r="AA279" s="75" t="s">
        <v>2987</v>
      </c>
      <c r="AB279" s="75" t="s">
        <v>2985</v>
      </c>
      <c r="AC279" s="75">
        <v>15000</v>
      </c>
      <c r="AD279" s="75" t="s">
        <v>2985</v>
      </c>
      <c r="AE279" s="75" t="s">
        <v>2985</v>
      </c>
      <c r="AF279" s="75" t="s">
        <v>2985</v>
      </c>
      <c r="AG279" s="76" t="s">
        <v>20</v>
      </c>
      <c r="AH279" s="76" t="s">
        <v>2985</v>
      </c>
      <c r="AI279" s="76" t="s">
        <v>2985</v>
      </c>
      <c r="AJ279" s="77" t="s">
        <v>2985</v>
      </c>
      <c r="AK279" s="77" t="s">
        <v>20</v>
      </c>
      <c r="AL279" s="77" t="s">
        <v>2985</v>
      </c>
      <c r="AM279" s="77" t="s">
        <v>2985</v>
      </c>
      <c r="AN279" s="77" t="s">
        <v>20</v>
      </c>
      <c r="AO279" s="77" t="s">
        <v>2985</v>
      </c>
      <c r="AP279" s="78" t="s">
        <v>4289</v>
      </c>
    </row>
    <row r="280" spans="1:42" ht="12.75" customHeight="1" x14ac:dyDescent="0.25">
      <c r="A280" s="72">
        <v>249</v>
      </c>
      <c r="B280" s="72">
        <v>262</v>
      </c>
      <c r="C280" s="73" t="s">
        <v>2854</v>
      </c>
      <c r="D280" s="73">
        <f>VLOOKUP(C280,'[1]City Populations'!A277:B1223,2,FALSE)</f>
        <v>10600</v>
      </c>
      <c r="E280" s="72" t="s">
        <v>4290</v>
      </c>
      <c r="F280" s="72" t="s">
        <v>4291</v>
      </c>
      <c r="G280" s="73" t="s">
        <v>17</v>
      </c>
      <c r="H280" s="74">
        <v>12.53</v>
      </c>
      <c r="I280" s="74">
        <v>25.65</v>
      </c>
      <c r="J280" s="74">
        <v>44.4</v>
      </c>
      <c r="K280" s="74">
        <v>1500</v>
      </c>
      <c r="L280" s="74">
        <v>3.75</v>
      </c>
      <c r="M280" s="74">
        <v>152.80000000000001</v>
      </c>
      <c r="N280" s="74">
        <v>658.1</v>
      </c>
      <c r="O280" s="74" t="s">
        <v>4292</v>
      </c>
      <c r="P280" s="74" t="s">
        <v>4293</v>
      </c>
      <c r="Q280" s="75">
        <v>20.2</v>
      </c>
      <c r="R280" s="75" t="s">
        <v>2985</v>
      </c>
      <c r="S280" s="75">
        <v>3.88</v>
      </c>
      <c r="T280" s="75">
        <v>20.2</v>
      </c>
      <c r="U280" s="75" t="s">
        <v>2985</v>
      </c>
      <c r="V280" s="75">
        <v>3.88</v>
      </c>
      <c r="W280" s="75" t="s">
        <v>2985</v>
      </c>
      <c r="X280" s="75">
        <v>3500</v>
      </c>
      <c r="Y280" s="75">
        <v>44.31</v>
      </c>
      <c r="Z280" s="75" t="s">
        <v>2987</v>
      </c>
      <c r="AA280" s="75" t="s">
        <v>2985</v>
      </c>
      <c r="AB280" s="75" t="s">
        <v>2985</v>
      </c>
      <c r="AC280" s="75" t="s">
        <v>2985</v>
      </c>
      <c r="AD280" s="75" t="s">
        <v>2985</v>
      </c>
      <c r="AE280" s="75" t="s">
        <v>2985</v>
      </c>
      <c r="AF280" s="75" t="s">
        <v>2985</v>
      </c>
      <c r="AG280" s="76" t="s">
        <v>17</v>
      </c>
      <c r="AH280" s="76">
        <v>4</v>
      </c>
      <c r="AI280" s="76" t="s">
        <v>4294</v>
      </c>
      <c r="AJ280" s="77" t="s">
        <v>2985</v>
      </c>
      <c r="AK280" s="77" t="s">
        <v>20</v>
      </c>
      <c r="AL280" s="77" t="s">
        <v>2985</v>
      </c>
      <c r="AM280" s="77" t="s">
        <v>2985</v>
      </c>
      <c r="AN280" s="77" t="s">
        <v>2985</v>
      </c>
      <c r="AO280" s="77" t="s">
        <v>2985</v>
      </c>
      <c r="AP280" s="78" t="s">
        <v>2985</v>
      </c>
    </row>
    <row r="281" spans="1:42" ht="12.75" customHeight="1" x14ac:dyDescent="0.25">
      <c r="A281" s="72">
        <v>30</v>
      </c>
      <c r="B281" s="72">
        <v>31</v>
      </c>
      <c r="C281" s="73" t="s">
        <v>2856</v>
      </c>
      <c r="D281" s="73">
        <f>VLOOKUP(C281,'[1]City Populations'!A278:B1224,2,FALSE)</f>
        <v>743</v>
      </c>
      <c r="E281" s="72" t="s">
        <v>4295</v>
      </c>
      <c r="F281" s="72" t="s">
        <v>4296</v>
      </c>
      <c r="G281" s="73" t="s">
        <v>17</v>
      </c>
      <c r="H281" s="74">
        <v>16.989999999999998</v>
      </c>
      <c r="I281" s="74">
        <v>25.75</v>
      </c>
      <c r="J281" s="74">
        <v>51.5</v>
      </c>
      <c r="K281" s="74" t="s">
        <v>4297</v>
      </c>
      <c r="L281" s="74" t="s">
        <v>2985</v>
      </c>
      <c r="M281" s="74">
        <v>0</v>
      </c>
      <c r="N281" s="74">
        <v>0</v>
      </c>
      <c r="O281" s="74" t="s">
        <v>2985</v>
      </c>
      <c r="P281" s="74" t="s">
        <v>95</v>
      </c>
      <c r="Q281" s="75">
        <v>8.24</v>
      </c>
      <c r="R281" s="75">
        <v>0</v>
      </c>
      <c r="S281" s="75">
        <v>4.12</v>
      </c>
      <c r="T281" s="75">
        <v>0</v>
      </c>
      <c r="U281" s="75">
        <v>0</v>
      </c>
      <c r="V281" s="75">
        <v>0</v>
      </c>
      <c r="W281" s="75">
        <v>0</v>
      </c>
      <c r="X281" s="75">
        <v>298</v>
      </c>
      <c r="Y281" s="75">
        <v>30</v>
      </c>
      <c r="Z281" s="75" t="s">
        <v>2987</v>
      </c>
      <c r="AA281" s="75" t="s">
        <v>2985</v>
      </c>
      <c r="AB281" s="75" t="s">
        <v>2987</v>
      </c>
      <c r="AC281" s="75" t="s">
        <v>2985</v>
      </c>
      <c r="AD281" s="75">
        <v>0</v>
      </c>
      <c r="AE281" s="75" t="s">
        <v>2985</v>
      </c>
      <c r="AF281" s="75" t="s">
        <v>2985</v>
      </c>
      <c r="AG281" s="76" t="s">
        <v>47</v>
      </c>
      <c r="AH281" s="76" t="s">
        <v>2985</v>
      </c>
      <c r="AI281" s="76" t="s">
        <v>2985</v>
      </c>
      <c r="AJ281" s="77" t="s">
        <v>2985</v>
      </c>
      <c r="AK281" s="77" t="s">
        <v>20</v>
      </c>
      <c r="AL281" s="77" t="s">
        <v>2985</v>
      </c>
      <c r="AM281" s="77" t="s">
        <v>17</v>
      </c>
      <c r="AN281" s="77" t="s">
        <v>2985</v>
      </c>
      <c r="AO281" s="77">
        <v>4.68</v>
      </c>
      <c r="AP281" s="78" t="s">
        <v>2985</v>
      </c>
    </row>
    <row r="282" spans="1:42" ht="12.75" customHeight="1" x14ac:dyDescent="0.25">
      <c r="A282" s="72">
        <v>75</v>
      </c>
      <c r="B282" s="72">
        <v>78</v>
      </c>
      <c r="C282" s="73" t="s">
        <v>2857</v>
      </c>
      <c r="D282" s="73">
        <f>VLOOKUP(C282,'[1]City Populations'!A279:B1225,2,FALSE)</f>
        <v>1279</v>
      </c>
      <c r="E282" s="72" t="s">
        <v>4298</v>
      </c>
      <c r="F282" s="72" t="s">
        <v>4299</v>
      </c>
      <c r="G282" s="73" t="s">
        <v>17</v>
      </c>
      <c r="H282" s="74">
        <v>9.25</v>
      </c>
      <c r="I282" s="74">
        <v>16.05</v>
      </c>
      <c r="J282" s="74">
        <v>28.3</v>
      </c>
      <c r="K282" s="74">
        <v>1000</v>
      </c>
      <c r="L282" s="74">
        <v>2.4500000000000002</v>
      </c>
      <c r="M282" s="74">
        <v>126.3</v>
      </c>
      <c r="N282" s="74">
        <v>493.8</v>
      </c>
      <c r="O282" s="74" t="s">
        <v>4300</v>
      </c>
      <c r="P282" s="74" t="s">
        <v>647</v>
      </c>
      <c r="Q282" s="75">
        <v>9.5500000000000007</v>
      </c>
      <c r="R282" s="75">
        <v>100</v>
      </c>
      <c r="S282" s="75">
        <v>9.5500000000000007</v>
      </c>
      <c r="T282" s="75">
        <v>9.5500000000000007</v>
      </c>
      <c r="U282" s="75">
        <v>100</v>
      </c>
      <c r="V282" s="75">
        <v>9.5500000000000007</v>
      </c>
      <c r="W282" s="75" t="s">
        <v>1431</v>
      </c>
      <c r="X282" s="75">
        <v>725</v>
      </c>
      <c r="Y282" s="75">
        <v>70</v>
      </c>
      <c r="Z282" s="75" t="s">
        <v>2987</v>
      </c>
      <c r="AA282" s="75" t="s">
        <v>2987</v>
      </c>
      <c r="AB282" s="75" t="s">
        <v>2987</v>
      </c>
      <c r="AC282" s="75">
        <v>1500000</v>
      </c>
      <c r="AD282" s="75">
        <v>450000</v>
      </c>
      <c r="AE282" s="75" t="s">
        <v>2985</v>
      </c>
      <c r="AF282" s="75" t="s">
        <v>2985</v>
      </c>
      <c r="AG282" s="76" t="s">
        <v>47</v>
      </c>
      <c r="AH282" s="76" t="s">
        <v>2985</v>
      </c>
      <c r="AI282" s="76" t="s">
        <v>2985</v>
      </c>
      <c r="AJ282" s="77" t="s">
        <v>2985</v>
      </c>
      <c r="AK282" s="77" t="s">
        <v>20</v>
      </c>
      <c r="AL282" s="77" t="s">
        <v>2985</v>
      </c>
      <c r="AM282" s="77" t="s">
        <v>17</v>
      </c>
      <c r="AN282" s="77" t="s">
        <v>2985</v>
      </c>
      <c r="AO282" s="77">
        <v>3.2</v>
      </c>
      <c r="AP282" s="78" t="s">
        <v>4301</v>
      </c>
    </row>
    <row r="283" spans="1:42" ht="12.75" customHeight="1" x14ac:dyDescent="0.25">
      <c r="A283" s="81">
        <v>166</v>
      </c>
      <c r="B283" s="81">
        <v>179</v>
      </c>
      <c r="C283" s="73" t="s">
        <v>2256</v>
      </c>
      <c r="D283" s="73">
        <f>VLOOKUP(C283,'[1]City Populations'!A280:B1226,2,FALSE)</f>
        <v>1648</v>
      </c>
      <c r="E283" s="81" t="s">
        <v>4302</v>
      </c>
      <c r="F283" s="81" t="s">
        <v>4303</v>
      </c>
      <c r="G283" s="73" t="s">
        <v>17</v>
      </c>
      <c r="H283" s="74">
        <v>20</v>
      </c>
      <c r="I283" s="74">
        <v>85</v>
      </c>
      <c r="J283" s="74">
        <v>148</v>
      </c>
      <c r="K283" s="74">
        <v>0</v>
      </c>
      <c r="L283" s="74" t="s">
        <v>4304</v>
      </c>
      <c r="M283" s="74">
        <v>560</v>
      </c>
      <c r="N283" s="74">
        <v>148</v>
      </c>
      <c r="O283" s="74" t="s">
        <v>4305</v>
      </c>
      <c r="P283" s="74" t="s">
        <v>95</v>
      </c>
      <c r="Q283" s="75">
        <v>32</v>
      </c>
      <c r="R283" s="75" t="s">
        <v>2985</v>
      </c>
      <c r="S283" s="75" t="s">
        <v>2985</v>
      </c>
      <c r="T283" s="75">
        <v>32</v>
      </c>
      <c r="U283" s="75" t="s">
        <v>2985</v>
      </c>
      <c r="V283" s="75" t="s">
        <v>2985</v>
      </c>
      <c r="W283" s="75">
        <v>4000</v>
      </c>
      <c r="X283" s="75">
        <v>754</v>
      </c>
      <c r="Y283" s="75">
        <v>34</v>
      </c>
      <c r="Z283" s="75" t="s">
        <v>2987</v>
      </c>
      <c r="AA283" s="75" t="s">
        <v>2985</v>
      </c>
      <c r="AB283" s="75" t="s">
        <v>2985</v>
      </c>
      <c r="AC283" s="75" t="s">
        <v>2985</v>
      </c>
      <c r="AD283" s="75" t="s">
        <v>2985</v>
      </c>
      <c r="AE283" s="75" t="s">
        <v>2985</v>
      </c>
      <c r="AF283" s="75" t="s">
        <v>2985</v>
      </c>
      <c r="AG283" s="76" t="s">
        <v>20</v>
      </c>
      <c r="AH283" s="76" t="s">
        <v>2985</v>
      </c>
      <c r="AI283" s="76" t="s">
        <v>2985</v>
      </c>
      <c r="AJ283" s="77" t="s">
        <v>2985</v>
      </c>
      <c r="AK283" s="77" t="s">
        <v>20</v>
      </c>
      <c r="AL283" s="77" t="s">
        <v>2985</v>
      </c>
      <c r="AM283" s="77" t="s">
        <v>2985</v>
      </c>
      <c r="AN283" s="77" t="s">
        <v>20</v>
      </c>
      <c r="AO283" s="77" t="s">
        <v>2985</v>
      </c>
      <c r="AP283" s="78" t="s">
        <v>913</v>
      </c>
    </row>
    <row r="284" spans="1:42" ht="12.75" customHeight="1" x14ac:dyDescent="0.25">
      <c r="A284" s="72">
        <v>223</v>
      </c>
      <c r="B284" s="72">
        <v>240</v>
      </c>
      <c r="C284" s="73" t="s">
        <v>1057</v>
      </c>
      <c r="D284" s="73">
        <f>VLOOKUP(C284,'[1]City Populations'!A281:B1227,2,FALSE)</f>
        <v>821</v>
      </c>
      <c r="E284" s="72" t="s">
        <v>4306</v>
      </c>
      <c r="F284" s="72" t="s">
        <v>1059</v>
      </c>
      <c r="G284" s="73" t="s">
        <v>17</v>
      </c>
      <c r="H284" s="74">
        <v>13</v>
      </c>
      <c r="I284" s="74" t="s">
        <v>2985</v>
      </c>
      <c r="J284" s="74" t="s">
        <v>2985</v>
      </c>
      <c r="K284" s="74">
        <v>0</v>
      </c>
      <c r="L284" s="74" t="s">
        <v>4307</v>
      </c>
      <c r="M284" s="74">
        <v>358.5</v>
      </c>
      <c r="N284" s="74" t="s">
        <v>4308</v>
      </c>
      <c r="O284" s="74" t="s">
        <v>4309</v>
      </c>
      <c r="P284" s="74" t="s">
        <v>2985</v>
      </c>
      <c r="Q284" s="75" t="s">
        <v>2985</v>
      </c>
      <c r="R284" s="75" t="s">
        <v>2985</v>
      </c>
      <c r="S284" s="75">
        <v>3.53</v>
      </c>
      <c r="T284" s="75" t="s">
        <v>2985</v>
      </c>
      <c r="U284" s="75" t="s">
        <v>2985</v>
      </c>
      <c r="V284" s="75">
        <v>3.53</v>
      </c>
      <c r="W284" s="75" t="s">
        <v>4310</v>
      </c>
      <c r="X284" s="75">
        <v>405</v>
      </c>
      <c r="Y284" s="75" t="s">
        <v>2985</v>
      </c>
      <c r="Z284" s="75" t="s">
        <v>2987</v>
      </c>
      <c r="AA284" s="75" t="s">
        <v>2987</v>
      </c>
      <c r="AB284" s="75" t="s">
        <v>2987</v>
      </c>
      <c r="AC284" s="75">
        <v>31636</v>
      </c>
      <c r="AD284" s="75">
        <v>300000</v>
      </c>
      <c r="AE284" s="75" t="s">
        <v>2985</v>
      </c>
      <c r="AF284" s="75" t="s">
        <v>2985</v>
      </c>
      <c r="AG284" s="76" t="s">
        <v>20</v>
      </c>
      <c r="AH284" s="76" t="s">
        <v>2985</v>
      </c>
      <c r="AI284" s="76" t="s">
        <v>2985</v>
      </c>
      <c r="AJ284" s="77" t="s">
        <v>2985</v>
      </c>
      <c r="AK284" s="77" t="s">
        <v>20</v>
      </c>
      <c r="AL284" s="77" t="s">
        <v>2985</v>
      </c>
      <c r="AM284" s="77" t="s">
        <v>2985</v>
      </c>
      <c r="AN284" s="77" t="s">
        <v>2985</v>
      </c>
      <c r="AO284" s="77" t="s">
        <v>2985</v>
      </c>
      <c r="AP284" s="78" t="s">
        <v>4311</v>
      </c>
    </row>
    <row r="285" spans="1:42" s="80" customFormat="1" ht="12.75" customHeight="1" x14ac:dyDescent="0.25">
      <c r="A285" s="72">
        <v>375</v>
      </c>
      <c r="B285" s="72">
        <v>394</v>
      </c>
      <c r="C285" s="73" t="s">
        <v>2318</v>
      </c>
      <c r="D285" s="73">
        <f>VLOOKUP(C285,'[1]City Populations'!A282:B1228,2,FALSE)</f>
        <v>2028</v>
      </c>
      <c r="E285" s="72" t="s">
        <v>4312</v>
      </c>
      <c r="F285" s="72" t="s">
        <v>4313</v>
      </c>
      <c r="G285" s="73" t="s">
        <v>17</v>
      </c>
      <c r="H285" s="74">
        <v>12.05</v>
      </c>
      <c r="I285" s="74">
        <v>23.17</v>
      </c>
      <c r="J285" s="74">
        <v>39.85</v>
      </c>
      <c r="K285" s="74">
        <v>1000</v>
      </c>
      <c r="L285" s="74">
        <v>2.78</v>
      </c>
      <c r="M285" s="74">
        <v>148.72</v>
      </c>
      <c r="N285" s="74">
        <v>565.27</v>
      </c>
      <c r="O285" s="74" t="s">
        <v>2985</v>
      </c>
      <c r="P285" s="74" t="s">
        <v>4314</v>
      </c>
      <c r="Q285" s="75">
        <v>19.25</v>
      </c>
      <c r="R285" s="75" t="s">
        <v>2985</v>
      </c>
      <c r="S285" s="75">
        <v>4.78</v>
      </c>
      <c r="T285" s="75">
        <v>19.25</v>
      </c>
      <c r="U285" s="75" t="s">
        <v>2985</v>
      </c>
      <c r="V285" s="75">
        <v>4.78</v>
      </c>
      <c r="W285" s="75">
        <v>1000</v>
      </c>
      <c r="X285" s="75">
        <v>959</v>
      </c>
      <c r="Y285" s="75">
        <v>43.15</v>
      </c>
      <c r="Z285" s="75" t="s">
        <v>2987</v>
      </c>
      <c r="AA285" s="75" t="s">
        <v>2987</v>
      </c>
      <c r="AB285" s="75" t="s">
        <v>2985</v>
      </c>
      <c r="AC285" s="75">
        <v>2000000</v>
      </c>
      <c r="AD285" s="75" t="s">
        <v>2985</v>
      </c>
      <c r="AE285" s="75" t="s">
        <v>2985</v>
      </c>
      <c r="AF285" s="75" t="s">
        <v>2985</v>
      </c>
      <c r="AG285" s="76" t="s">
        <v>20</v>
      </c>
      <c r="AH285" s="76" t="s">
        <v>2985</v>
      </c>
      <c r="AI285" s="76" t="s">
        <v>2985</v>
      </c>
      <c r="AJ285" s="77" t="s">
        <v>17</v>
      </c>
      <c r="AK285" s="77" t="s">
        <v>2985</v>
      </c>
      <c r="AL285" s="77">
        <v>12.36</v>
      </c>
      <c r="AM285" s="77" t="s">
        <v>2985</v>
      </c>
      <c r="AN285" s="77" t="s">
        <v>20</v>
      </c>
      <c r="AO285" s="77" t="s">
        <v>2985</v>
      </c>
      <c r="AP285" s="78" t="s">
        <v>2985</v>
      </c>
    </row>
    <row r="286" spans="1:42" s="80" customFormat="1" ht="12.75" customHeight="1" x14ac:dyDescent="0.25">
      <c r="A286" s="72">
        <v>182</v>
      </c>
      <c r="B286" s="72">
        <v>195</v>
      </c>
      <c r="C286" s="73" t="s">
        <v>2246</v>
      </c>
      <c r="D286" s="73">
        <f>VLOOKUP(C286,'[1]City Populations'!A283:B1229,2,FALSE)</f>
        <v>165</v>
      </c>
      <c r="E286" s="72" t="s">
        <v>4315</v>
      </c>
      <c r="F286" s="72" t="s">
        <v>1453</v>
      </c>
      <c r="G286" s="73" t="s">
        <v>17</v>
      </c>
      <c r="H286" s="74">
        <v>15</v>
      </c>
      <c r="I286" s="74">
        <v>27</v>
      </c>
      <c r="J286" s="74">
        <v>42</v>
      </c>
      <c r="K286" s="74">
        <v>1000</v>
      </c>
      <c r="L286" s="74" t="s">
        <v>3716</v>
      </c>
      <c r="M286" s="74">
        <v>162</v>
      </c>
      <c r="N286" s="74">
        <v>612</v>
      </c>
      <c r="O286" s="74" t="s">
        <v>4316</v>
      </c>
      <c r="P286" s="74" t="s">
        <v>2985</v>
      </c>
      <c r="Q286" s="75" t="s">
        <v>2985</v>
      </c>
      <c r="R286" s="75" t="s">
        <v>2985</v>
      </c>
      <c r="S286" s="75">
        <v>7.5</v>
      </c>
      <c r="T286" s="75" t="s">
        <v>2985</v>
      </c>
      <c r="U286" s="75" t="s">
        <v>2985</v>
      </c>
      <c r="V286" s="75">
        <v>7.5</v>
      </c>
      <c r="W286" s="75" t="s">
        <v>4317</v>
      </c>
      <c r="X286" s="75">
        <v>97</v>
      </c>
      <c r="Y286" s="75">
        <v>22.73</v>
      </c>
      <c r="Z286" s="75" t="s">
        <v>2985</v>
      </c>
      <c r="AA286" s="75" t="s">
        <v>2987</v>
      </c>
      <c r="AB286" s="75" t="s">
        <v>2985</v>
      </c>
      <c r="AC286" s="75">
        <v>280000</v>
      </c>
      <c r="AD286" s="75" t="s">
        <v>2985</v>
      </c>
      <c r="AE286" s="75" t="s">
        <v>2985</v>
      </c>
      <c r="AF286" s="75" t="s">
        <v>2985</v>
      </c>
      <c r="AG286" s="76" t="s">
        <v>20</v>
      </c>
      <c r="AH286" s="76" t="s">
        <v>2985</v>
      </c>
      <c r="AI286" s="76" t="s">
        <v>2985</v>
      </c>
      <c r="AJ286" s="77" t="s">
        <v>2985</v>
      </c>
      <c r="AK286" s="77" t="s">
        <v>20</v>
      </c>
      <c r="AL286" s="77" t="s">
        <v>2985</v>
      </c>
      <c r="AM286" s="77" t="s">
        <v>2985</v>
      </c>
      <c r="AN286" s="77" t="s">
        <v>20</v>
      </c>
      <c r="AO286" s="77" t="s">
        <v>2985</v>
      </c>
      <c r="AP286" s="78" t="s">
        <v>4318</v>
      </c>
    </row>
    <row r="287" spans="1:42" ht="12.75" customHeight="1" x14ac:dyDescent="0.25">
      <c r="A287" s="72">
        <v>231</v>
      </c>
      <c r="B287" s="72">
        <v>250</v>
      </c>
      <c r="C287" s="73" t="s">
        <v>34</v>
      </c>
      <c r="D287" s="73">
        <f>VLOOKUP(C287,'[1]City Populations'!A284:B1230,2,FALSE)</f>
        <v>879</v>
      </c>
      <c r="E287" s="72" t="s">
        <v>35</v>
      </c>
      <c r="F287" s="72" t="s">
        <v>36</v>
      </c>
      <c r="G287" s="73" t="s">
        <v>17</v>
      </c>
      <c r="H287" s="74" t="s">
        <v>2985</v>
      </c>
      <c r="I287" s="74" t="s">
        <v>2985</v>
      </c>
      <c r="J287" s="74" t="s">
        <v>2985</v>
      </c>
      <c r="K287" s="74" t="s">
        <v>2985</v>
      </c>
      <c r="L287" s="74" t="s">
        <v>2985</v>
      </c>
      <c r="M287" s="74" t="s">
        <v>2985</v>
      </c>
      <c r="N287" s="74" t="s">
        <v>2985</v>
      </c>
      <c r="O287" s="74" t="s">
        <v>2985</v>
      </c>
      <c r="P287" s="74" t="s">
        <v>2985</v>
      </c>
      <c r="Q287" s="75">
        <v>37.5</v>
      </c>
      <c r="R287" s="75">
        <v>0</v>
      </c>
      <c r="S287" s="75" t="s">
        <v>2985</v>
      </c>
      <c r="T287" s="75">
        <v>61</v>
      </c>
      <c r="U287" s="75" t="s">
        <v>2985</v>
      </c>
      <c r="V287" s="75" t="s">
        <v>2985</v>
      </c>
      <c r="W287" s="75" t="s">
        <v>2985</v>
      </c>
      <c r="X287" s="75">
        <v>346</v>
      </c>
      <c r="Y287" s="75">
        <v>37.5</v>
      </c>
      <c r="Z287" s="75" t="s">
        <v>2987</v>
      </c>
      <c r="AA287" s="75" t="s">
        <v>2987</v>
      </c>
      <c r="AB287" s="75" t="s">
        <v>2985</v>
      </c>
      <c r="AC287" s="75">
        <v>1200000</v>
      </c>
      <c r="AD287" s="75" t="s">
        <v>2985</v>
      </c>
      <c r="AE287" s="75" t="s">
        <v>2985</v>
      </c>
      <c r="AF287" s="75" t="s">
        <v>2985</v>
      </c>
      <c r="AG287" s="76" t="s">
        <v>20</v>
      </c>
      <c r="AH287" s="76" t="s">
        <v>2985</v>
      </c>
      <c r="AI287" s="76" t="s">
        <v>2985</v>
      </c>
      <c r="AJ287" s="77" t="s">
        <v>2985</v>
      </c>
      <c r="AK287" s="77" t="s">
        <v>20</v>
      </c>
      <c r="AL287" s="77" t="s">
        <v>2985</v>
      </c>
      <c r="AM287" s="77" t="s">
        <v>17</v>
      </c>
      <c r="AN287" s="77" t="s">
        <v>2985</v>
      </c>
      <c r="AO287" s="77">
        <v>11</v>
      </c>
      <c r="AP287" s="78" t="s">
        <v>4319</v>
      </c>
    </row>
    <row r="288" spans="1:42" ht="12.75" customHeight="1" x14ac:dyDescent="0.25">
      <c r="A288" s="72">
        <v>22</v>
      </c>
      <c r="B288" s="72">
        <v>23</v>
      </c>
      <c r="C288" s="73" t="s">
        <v>2864</v>
      </c>
      <c r="D288" s="73">
        <f>VLOOKUP(C288,'[1]City Populations'!A285:B1231,2,FALSE)</f>
        <v>367</v>
      </c>
      <c r="E288" s="72" t="s">
        <v>4320</v>
      </c>
      <c r="F288" s="72" t="s">
        <v>4321</v>
      </c>
      <c r="G288" s="73" t="s">
        <v>17</v>
      </c>
      <c r="H288" s="74">
        <v>20</v>
      </c>
      <c r="I288" s="74">
        <v>40</v>
      </c>
      <c r="J288" s="74">
        <v>65</v>
      </c>
      <c r="K288" s="74">
        <v>1000</v>
      </c>
      <c r="L288" s="74" t="s">
        <v>4322</v>
      </c>
      <c r="M288" s="74" t="s">
        <v>2985</v>
      </c>
      <c r="N288" s="74" t="s">
        <v>2985</v>
      </c>
      <c r="O288" s="74" t="s">
        <v>2985</v>
      </c>
      <c r="P288" s="74" t="s">
        <v>2985</v>
      </c>
      <c r="Q288" s="75">
        <v>22</v>
      </c>
      <c r="R288" s="75" t="s">
        <v>2985</v>
      </c>
      <c r="S288" s="75">
        <v>3</v>
      </c>
      <c r="T288" s="75">
        <v>22</v>
      </c>
      <c r="U288" s="75" t="s">
        <v>2985</v>
      </c>
      <c r="V288" s="75" t="s">
        <v>2985</v>
      </c>
      <c r="W288" s="75">
        <v>3000</v>
      </c>
      <c r="X288" s="75">
        <v>170</v>
      </c>
      <c r="Y288" s="75">
        <v>26</v>
      </c>
      <c r="Z288" s="75" t="s">
        <v>2987</v>
      </c>
      <c r="AA288" s="75" t="s">
        <v>2987</v>
      </c>
      <c r="AB288" s="75" t="s">
        <v>2985</v>
      </c>
      <c r="AC288" s="75">
        <v>1058000</v>
      </c>
      <c r="AD288" s="75" t="s">
        <v>2985</v>
      </c>
      <c r="AE288" s="75" t="s">
        <v>2985</v>
      </c>
      <c r="AF288" s="75" t="s">
        <v>2985</v>
      </c>
      <c r="AG288" s="76" t="s">
        <v>20</v>
      </c>
      <c r="AH288" s="76" t="s">
        <v>2985</v>
      </c>
      <c r="AI288" s="76" t="s">
        <v>2985</v>
      </c>
      <c r="AJ288" s="77" t="s">
        <v>17</v>
      </c>
      <c r="AK288" s="77" t="s">
        <v>2985</v>
      </c>
      <c r="AL288" s="77">
        <v>8.5</v>
      </c>
      <c r="AM288" s="77" t="s">
        <v>17</v>
      </c>
      <c r="AN288" s="77" t="s">
        <v>2985</v>
      </c>
      <c r="AO288" s="77">
        <v>1.3</v>
      </c>
      <c r="AP288" s="78" t="s">
        <v>4323</v>
      </c>
    </row>
    <row r="289" spans="1:42" ht="12.75" customHeight="1" x14ac:dyDescent="0.25">
      <c r="A289" s="72">
        <v>29</v>
      </c>
      <c r="B289" s="72">
        <v>30</v>
      </c>
      <c r="C289" s="73" t="s">
        <v>917</v>
      </c>
      <c r="D289" s="73">
        <f>VLOOKUP(C289,'[1]City Populations'!A286:B1232,2,FALSE)</f>
        <v>422</v>
      </c>
      <c r="E289" s="72" t="s">
        <v>918</v>
      </c>
      <c r="F289" s="72" t="s">
        <v>4324</v>
      </c>
      <c r="G289" s="73" t="s">
        <v>17</v>
      </c>
      <c r="H289" s="74">
        <v>15</v>
      </c>
      <c r="I289" s="74">
        <v>33.799999999999997</v>
      </c>
      <c r="J289" s="74">
        <v>52.6</v>
      </c>
      <c r="K289" s="74">
        <v>0</v>
      </c>
      <c r="L289" s="74">
        <v>3.76</v>
      </c>
      <c r="M289" s="74">
        <v>203</v>
      </c>
      <c r="N289" s="74">
        <v>767</v>
      </c>
      <c r="O289" s="74" t="s">
        <v>4325</v>
      </c>
      <c r="P289" s="74" t="s">
        <v>4326</v>
      </c>
      <c r="Q289" s="75">
        <v>24.26</v>
      </c>
      <c r="R289" s="75">
        <v>100</v>
      </c>
      <c r="S289" s="75">
        <v>3.32</v>
      </c>
      <c r="T289" s="75">
        <v>24.26</v>
      </c>
      <c r="U289" s="75">
        <v>100</v>
      </c>
      <c r="V289" s="75">
        <v>3.32</v>
      </c>
      <c r="W289" s="75">
        <v>0</v>
      </c>
      <c r="X289" s="75">
        <v>220</v>
      </c>
      <c r="Y289" s="75">
        <v>36.06</v>
      </c>
      <c r="Z289" s="75" t="s">
        <v>2987</v>
      </c>
      <c r="AA289" s="75" t="s">
        <v>2987</v>
      </c>
      <c r="AB289" s="75" t="s">
        <v>2985</v>
      </c>
      <c r="AC289" s="75">
        <v>226000</v>
      </c>
      <c r="AD289" s="75" t="s">
        <v>2985</v>
      </c>
      <c r="AE289" s="75" t="s">
        <v>2985</v>
      </c>
      <c r="AF289" s="75" t="s">
        <v>2985</v>
      </c>
      <c r="AG289" s="76" t="s">
        <v>20</v>
      </c>
      <c r="AH289" s="76" t="s">
        <v>2985</v>
      </c>
      <c r="AI289" s="76" t="s">
        <v>2985</v>
      </c>
      <c r="AJ289" s="77" t="s">
        <v>17</v>
      </c>
      <c r="AK289" s="77" t="s">
        <v>2985</v>
      </c>
      <c r="AL289" s="77">
        <v>15.91</v>
      </c>
      <c r="AM289" s="77" t="s">
        <v>2985</v>
      </c>
      <c r="AN289" s="77" t="s">
        <v>20</v>
      </c>
      <c r="AO289" s="77" t="s">
        <v>2985</v>
      </c>
      <c r="AP289" s="78" t="s">
        <v>2985</v>
      </c>
    </row>
    <row r="290" spans="1:42" ht="12.75" customHeight="1" x14ac:dyDescent="0.25">
      <c r="A290" s="72">
        <v>25</v>
      </c>
      <c r="B290" s="72">
        <v>26</v>
      </c>
      <c r="C290" s="73" t="s">
        <v>2871</v>
      </c>
      <c r="D290" s="73">
        <f>VLOOKUP(C290,'[1]City Populations'!A287:B1233,2,FALSE)</f>
        <v>476</v>
      </c>
      <c r="E290" s="72" t="s">
        <v>4327</v>
      </c>
      <c r="F290" s="72" t="s">
        <v>4328</v>
      </c>
      <c r="G290" s="73" t="s">
        <v>17</v>
      </c>
      <c r="H290" s="74">
        <v>16</v>
      </c>
      <c r="I290" s="74">
        <v>29</v>
      </c>
      <c r="J290" s="74">
        <v>45.25</v>
      </c>
      <c r="K290" s="74">
        <v>1000</v>
      </c>
      <c r="L290" s="74" t="s">
        <v>4329</v>
      </c>
      <c r="M290" s="74">
        <v>175.25</v>
      </c>
      <c r="N290" s="74">
        <v>662.75</v>
      </c>
      <c r="O290" s="74" t="s">
        <v>4330</v>
      </c>
      <c r="P290" s="74" t="s">
        <v>2985</v>
      </c>
      <c r="Q290" s="75">
        <v>21.5</v>
      </c>
      <c r="R290" s="75">
        <v>50</v>
      </c>
      <c r="S290" s="75">
        <v>16</v>
      </c>
      <c r="T290" s="75">
        <v>21.5</v>
      </c>
      <c r="U290" s="75">
        <v>50</v>
      </c>
      <c r="V290" s="75">
        <v>16</v>
      </c>
      <c r="W290" s="75" t="s">
        <v>4331</v>
      </c>
      <c r="X290" s="75">
        <v>260</v>
      </c>
      <c r="Y290" s="75">
        <v>34.75</v>
      </c>
      <c r="Z290" s="75" t="s">
        <v>2987</v>
      </c>
      <c r="AA290" s="75" t="s">
        <v>2987</v>
      </c>
      <c r="AB290" s="75" t="s">
        <v>2985</v>
      </c>
      <c r="AC290" s="75">
        <v>283680.57</v>
      </c>
      <c r="AD290" s="75" t="s">
        <v>2985</v>
      </c>
      <c r="AE290" s="75" t="s">
        <v>2985</v>
      </c>
      <c r="AF290" s="75" t="s">
        <v>2985</v>
      </c>
      <c r="AG290" s="76" t="s">
        <v>47</v>
      </c>
      <c r="AH290" s="76" t="s">
        <v>2985</v>
      </c>
      <c r="AI290" s="76" t="s">
        <v>2985</v>
      </c>
      <c r="AJ290" s="77" t="s">
        <v>17</v>
      </c>
      <c r="AK290" s="77" t="s">
        <v>2985</v>
      </c>
      <c r="AL290" s="77">
        <v>13</v>
      </c>
      <c r="AM290" s="77" t="s">
        <v>17</v>
      </c>
      <c r="AN290" s="77" t="s">
        <v>2985</v>
      </c>
      <c r="AO290" s="77">
        <v>2</v>
      </c>
      <c r="AP290" s="78" t="s">
        <v>2985</v>
      </c>
    </row>
    <row r="291" spans="1:42" ht="12.75" customHeight="1" x14ac:dyDescent="0.25">
      <c r="A291" s="72">
        <v>242</v>
      </c>
      <c r="B291" s="72">
        <v>263</v>
      </c>
      <c r="C291" s="73" t="s">
        <v>2319</v>
      </c>
      <c r="D291" s="73">
        <f>VLOOKUP(C291,'[1]City Populations'!A288:B1234,2,FALSE)</f>
        <v>2341</v>
      </c>
      <c r="E291" s="72" t="s">
        <v>4332</v>
      </c>
      <c r="F291" s="72" t="s">
        <v>4333</v>
      </c>
      <c r="G291" s="73" t="s">
        <v>17</v>
      </c>
      <c r="H291" s="74">
        <v>18.57</v>
      </c>
      <c r="I291" s="74">
        <v>6.67</v>
      </c>
      <c r="J291" s="74">
        <v>6.67</v>
      </c>
      <c r="K291" s="74" t="s">
        <v>4334</v>
      </c>
      <c r="L291" s="74">
        <v>5.97</v>
      </c>
      <c r="M291" s="74" t="s">
        <v>2985</v>
      </c>
      <c r="N291" s="74" t="s">
        <v>2985</v>
      </c>
      <c r="O291" s="74" t="s">
        <v>2985</v>
      </c>
      <c r="P291" s="74" t="s">
        <v>2985</v>
      </c>
      <c r="Q291" s="75">
        <v>18.95</v>
      </c>
      <c r="R291" s="75">
        <v>100</v>
      </c>
      <c r="S291" s="75">
        <v>7.05</v>
      </c>
      <c r="T291" s="75" t="s">
        <v>2985</v>
      </c>
      <c r="U291" s="75" t="s">
        <v>2985</v>
      </c>
      <c r="V291" s="75" t="s">
        <v>2985</v>
      </c>
      <c r="W291" s="75" t="s">
        <v>4334</v>
      </c>
      <c r="X291" s="75">
        <v>938</v>
      </c>
      <c r="Y291" s="75" t="s">
        <v>2985</v>
      </c>
      <c r="Z291" s="75" t="s">
        <v>2987</v>
      </c>
      <c r="AA291" s="75" t="s">
        <v>2987</v>
      </c>
      <c r="AB291" s="75" t="s">
        <v>2985</v>
      </c>
      <c r="AC291" s="75">
        <v>2563000</v>
      </c>
      <c r="AD291" s="75" t="s">
        <v>2985</v>
      </c>
      <c r="AE291" s="75" t="s">
        <v>2985</v>
      </c>
      <c r="AF291" s="75" t="s">
        <v>2985</v>
      </c>
      <c r="AG291" s="76" t="s">
        <v>20</v>
      </c>
      <c r="AH291" s="76" t="s">
        <v>2985</v>
      </c>
      <c r="AI291" s="76" t="s">
        <v>2985</v>
      </c>
      <c r="AJ291" s="77" t="s">
        <v>2985</v>
      </c>
      <c r="AK291" s="77" t="s">
        <v>20</v>
      </c>
      <c r="AL291" s="77" t="s">
        <v>2985</v>
      </c>
      <c r="AM291" s="77" t="s">
        <v>2985</v>
      </c>
      <c r="AN291" s="77" t="s">
        <v>2985</v>
      </c>
      <c r="AO291" s="77" t="s">
        <v>2985</v>
      </c>
      <c r="AP291" s="78" t="s">
        <v>2985</v>
      </c>
    </row>
    <row r="292" spans="1:42" ht="12.75" customHeight="1" x14ac:dyDescent="0.25">
      <c r="A292" s="72">
        <v>41</v>
      </c>
      <c r="B292" s="72">
        <v>44</v>
      </c>
      <c r="C292" s="73" t="s">
        <v>2891</v>
      </c>
      <c r="D292" s="73">
        <f>VLOOKUP(C292,'[1]City Populations'!A289:B1235,2,FALSE)</f>
        <v>717</v>
      </c>
      <c r="E292" s="72" t="s">
        <v>4335</v>
      </c>
      <c r="F292" s="72" t="s">
        <v>4336</v>
      </c>
      <c r="G292" s="73" t="s">
        <v>17</v>
      </c>
      <c r="H292" s="74">
        <v>11.25</v>
      </c>
      <c r="I292" s="74">
        <v>18.75</v>
      </c>
      <c r="J292" s="74">
        <v>37.5</v>
      </c>
      <c r="K292" s="74">
        <v>3000</v>
      </c>
      <c r="L292" s="74" t="s">
        <v>4337</v>
      </c>
      <c r="M292" s="74">
        <v>187.5</v>
      </c>
      <c r="N292" s="74">
        <v>750</v>
      </c>
      <c r="O292" s="74" t="s">
        <v>4338</v>
      </c>
      <c r="P292" s="74" t="s">
        <v>2985</v>
      </c>
      <c r="Q292" s="75">
        <v>7.5</v>
      </c>
      <c r="R292" s="75" t="s">
        <v>4339</v>
      </c>
      <c r="S292" s="75">
        <v>2.5</v>
      </c>
      <c r="T292" s="75">
        <v>7.5</v>
      </c>
      <c r="U292" s="75" t="s">
        <v>4339</v>
      </c>
      <c r="V292" s="75">
        <v>2.5</v>
      </c>
      <c r="W292" s="75">
        <v>3000</v>
      </c>
      <c r="X292" s="75">
        <v>340</v>
      </c>
      <c r="Y292" s="75">
        <v>15</v>
      </c>
      <c r="Z292" s="75" t="s">
        <v>2987</v>
      </c>
      <c r="AA292" s="75" t="s">
        <v>2985</v>
      </c>
      <c r="AB292" s="75" t="s">
        <v>2985</v>
      </c>
      <c r="AC292" s="75" t="s">
        <v>2985</v>
      </c>
      <c r="AD292" s="75" t="s">
        <v>2985</v>
      </c>
      <c r="AE292" s="75" t="s">
        <v>2985</v>
      </c>
      <c r="AF292" s="75" t="s">
        <v>2985</v>
      </c>
      <c r="AG292" s="76" t="s">
        <v>20</v>
      </c>
      <c r="AH292" s="76" t="s">
        <v>2985</v>
      </c>
      <c r="AI292" s="76" t="s">
        <v>2985</v>
      </c>
      <c r="AJ292" s="77" t="s">
        <v>2985</v>
      </c>
      <c r="AK292" s="77" t="s">
        <v>20</v>
      </c>
      <c r="AL292" s="77" t="s">
        <v>2985</v>
      </c>
      <c r="AM292" s="77" t="s">
        <v>2985</v>
      </c>
      <c r="AN292" s="77" t="s">
        <v>20</v>
      </c>
      <c r="AO292" s="77" t="s">
        <v>2985</v>
      </c>
      <c r="AP292" s="78" t="s">
        <v>4340</v>
      </c>
    </row>
    <row r="293" spans="1:42" ht="12.75" customHeight="1" x14ac:dyDescent="0.25">
      <c r="A293" s="72">
        <v>234</v>
      </c>
      <c r="B293" s="72">
        <v>253</v>
      </c>
      <c r="C293" s="73" t="s">
        <v>2897</v>
      </c>
      <c r="D293" s="73">
        <f>VLOOKUP(C293,'[1]City Populations'!A290:B1236,2,FALSE)</f>
        <v>262</v>
      </c>
      <c r="E293" s="72" t="s">
        <v>4341</v>
      </c>
      <c r="F293" s="72" t="s">
        <v>4342</v>
      </c>
      <c r="G293" s="73" t="s">
        <v>17</v>
      </c>
      <c r="H293" s="74">
        <v>16.399999999999999</v>
      </c>
      <c r="I293" s="74">
        <v>25.1</v>
      </c>
      <c r="J293" s="74">
        <v>39.6</v>
      </c>
      <c r="K293" s="74">
        <v>2000</v>
      </c>
      <c r="L293" s="74" t="s">
        <v>4343</v>
      </c>
      <c r="M293" s="74">
        <v>155.6</v>
      </c>
      <c r="N293" s="74">
        <v>590.6</v>
      </c>
      <c r="O293" s="74" t="s">
        <v>4344</v>
      </c>
      <c r="P293" s="74" t="s">
        <v>95</v>
      </c>
      <c r="Q293" s="75">
        <v>24</v>
      </c>
      <c r="R293" s="75" t="s">
        <v>2985</v>
      </c>
      <c r="S293" s="75" t="s">
        <v>2985</v>
      </c>
      <c r="T293" s="75">
        <v>24</v>
      </c>
      <c r="U293" s="75" t="s">
        <v>2985</v>
      </c>
      <c r="V293" s="75" t="s">
        <v>2985</v>
      </c>
      <c r="W293" s="75" t="s">
        <v>62</v>
      </c>
      <c r="X293" s="75">
        <v>124</v>
      </c>
      <c r="Y293" s="75">
        <v>24</v>
      </c>
      <c r="Z293" s="75" t="s">
        <v>2987</v>
      </c>
      <c r="AA293" s="75" t="s">
        <v>2985</v>
      </c>
      <c r="AB293" s="75" t="s">
        <v>2985</v>
      </c>
      <c r="AC293" s="75" t="s">
        <v>2985</v>
      </c>
      <c r="AD293" s="75" t="s">
        <v>2985</v>
      </c>
      <c r="AE293" s="75" t="s">
        <v>2985</v>
      </c>
      <c r="AF293" s="75" t="s">
        <v>2985</v>
      </c>
      <c r="AG293" s="76" t="s">
        <v>20</v>
      </c>
      <c r="AH293" s="76" t="s">
        <v>2985</v>
      </c>
      <c r="AI293" s="76" t="s">
        <v>2985</v>
      </c>
      <c r="AJ293" s="77" t="s">
        <v>2985</v>
      </c>
      <c r="AK293" s="77" t="s">
        <v>20</v>
      </c>
      <c r="AL293" s="77" t="s">
        <v>2985</v>
      </c>
      <c r="AM293" s="77" t="s">
        <v>17</v>
      </c>
      <c r="AN293" s="77" t="s">
        <v>2985</v>
      </c>
      <c r="AO293" s="77">
        <v>8.5</v>
      </c>
      <c r="AP293" s="78" t="s">
        <v>4345</v>
      </c>
    </row>
    <row r="294" spans="1:42" ht="12.75" customHeight="1" x14ac:dyDescent="0.25">
      <c r="A294" s="72">
        <v>261</v>
      </c>
      <c r="B294" s="72">
        <v>281</v>
      </c>
      <c r="C294" s="73" t="s">
        <v>2157</v>
      </c>
      <c r="D294" s="73">
        <f>VLOOKUP(C294,'[1]City Populations'!A291:B1237,2,FALSE)</f>
        <v>341</v>
      </c>
      <c r="E294" s="72" t="s">
        <v>4346</v>
      </c>
      <c r="F294" s="72" t="s">
        <v>193</v>
      </c>
      <c r="G294" s="73" t="s">
        <v>17</v>
      </c>
      <c r="H294" s="74">
        <v>21.95</v>
      </c>
      <c r="I294" s="74">
        <v>36.75</v>
      </c>
      <c r="J294" s="74">
        <v>73.5</v>
      </c>
      <c r="K294" s="74">
        <v>0</v>
      </c>
      <c r="L294" s="74" t="s">
        <v>4347</v>
      </c>
      <c r="M294" s="74">
        <v>446.95</v>
      </c>
      <c r="N294" s="74" t="s">
        <v>4348</v>
      </c>
      <c r="O294" s="74" t="s">
        <v>4349</v>
      </c>
      <c r="P294" s="74" t="s">
        <v>4350</v>
      </c>
      <c r="Q294" s="75" t="s">
        <v>2985</v>
      </c>
      <c r="R294" s="75" t="s">
        <v>2985</v>
      </c>
      <c r="S294" s="75" t="s">
        <v>2985</v>
      </c>
      <c r="T294" s="75" t="s">
        <v>2985</v>
      </c>
      <c r="U294" s="75" t="s">
        <v>2985</v>
      </c>
      <c r="V294" s="75" t="s">
        <v>2985</v>
      </c>
      <c r="W294" s="75" t="s">
        <v>2985</v>
      </c>
      <c r="X294" s="75" t="s">
        <v>2985</v>
      </c>
      <c r="Y294" s="75" t="s">
        <v>2985</v>
      </c>
      <c r="Z294" s="75" t="s">
        <v>2985</v>
      </c>
      <c r="AA294" s="75" t="s">
        <v>2985</v>
      </c>
      <c r="AB294" s="75" t="s">
        <v>2985</v>
      </c>
      <c r="AC294" s="75" t="s">
        <v>2985</v>
      </c>
      <c r="AD294" s="75" t="s">
        <v>2985</v>
      </c>
      <c r="AE294" s="75" t="s">
        <v>2985</v>
      </c>
      <c r="AF294" s="75" t="s">
        <v>2985</v>
      </c>
      <c r="AG294" s="76" t="s">
        <v>20</v>
      </c>
      <c r="AH294" s="76" t="s">
        <v>2985</v>
      </c>
      <c r="AI294" s="76" t="s">
        <v>2985</v>
      </c>
      <c r="AJ294" s="77" t="s">
        <v>17</v>
      </c>
      <c r="AK294" s="77" t="s">
        <v>2985</v>
      </c>
      <c r="AL294" s="77">
        <v>7.45</v>
      </c>
      <c r="AM294" s="77" t="s">
        <v>17</v>
      </c>
      <c r="AN294" s="77" t="s">
        <v>2985</v>
      </c>
      <c r="AO294" s="77">
        <v>1.25</v>
      </c>
      <c r="AP294" s="78" t="s">
        <v>4351</v>
      </c>
    </row>
    <row r="295" spans="1:42" ht="12.75" customHeight="1" x14ac:dyDescent="0.25">
      <c r="A295" s="72">
        <v>68</v>
      </c>
      <c r="B295" s="72">
        <v>71</v>
      </c>
      <c r="C295" s="73" t="s">
        <v>1913</v>
      </c>
      <c r="D295" s="73">
        <f>VLOOKUP(C295,'[1]City Populations'!A292:B1238,2,FALSE)</f>
        <v>1629</v>
      </c>
      <c r="E295" s="72" t="s">
        <v>4352</v>
      </c>
      <c r="F295" s="72" t="s">
        <v>4353</v>
      </c>
      <c r="G295" s="73" t="s">
        <v>17</v>
      </c>
      <c r="H295" s="74">
        <v>5.95</v>
      </c>
      <c r="I295" s="74">
        <v>21.25</v>
      </c>
      <c r="J295" s="74">
        <v>42.5</v>
      </c>
      <c r="K295" s="74">
        <v>1400</v>
      </c>
      <c r="L295" s="74" t="s">
        <v>4354</v>
      </c>
      <c r="M295" s="74">
        <v>212.5</v>
      </c>
      <c r="N295" s="74">
        <v>850</v>
      </c>
      <c r="O295" s="74" t="s">
        <v>4355</v>
      </c>
      <c r="P295" s="74" t="s">
        <v>2985</v>
      </c>
      <c r="Q295" s="75">
        <v>9.51</v>
      </c>
      <c r="R295" s="75">
        <v>100</v>
      </c>
      <c r="S295" s="75">
        <v>4.6500000000000004</v>
      </c>
      <c r="T295" s="75">
        <v>9.51</v>
      </c>
      <c r="U295" s="75">
        <v>100</v>
      </c>
      <c r="V295" s="75">
        <v>4.6500000000000004</v>
      </c>
      <c r="W295" s="75" t="s">
        <v>4356</v>
      </c>
      <c r="X295" s="75">
        <v>581</v>
      </c>
      <c r="Y295" s="75">
        <v>23.25</v>
      </c>
      <c r="Z295" s="75" t="s">
        <v>2987</v>
      </c>
      <c r="AA295" s="75" t="s">
        <v>2985</v>
      </c>
      <c r="AB295" s="75" t="s">
        <v>2985</v>
      </c>
      <c r="AC295" s="75" t="s">
        <v>2985</v>
      </c>
      <c r="AD295" s="75" t="s">
        <v>2985</v>
      </c>
      <c r="AE295" s="75" t="s">
        <v>2985</v>
      </c>
      <c r="AF295" s="75" t="s">
        <v>2985</v>
      </c>
      <c r="AG295" s="76" t="s">
        <v>20</v>
      </c>
      <c r="AH295" s="76" t="s">
        <v>2985</v>
      </c>
      <c r="AI295" s="76" t="s">
        <v>2985</v>
      </c>
      <c r="AJ295" s="77" t="s">
        <v>17</v>
      </c>
      <c r="AK295" s="77" t="s">
        <v>2985</v>
      </c>
      <c r="AL295" s="77">
        <v>11.74</v>
      </c>
      <c r="AM295" s="77" t="s">
        <v>2985</v>
      </c>
      <c r="AN295" s="77" t="s">
        <v>20</v>
      </c>
      <c r="AO295" s="77" t="s">
        <v>2985</v>
      </c>
      <c r="AP295" s="78" t="s">
        <v>2985</v>
      </c>
    </row>
    <row r="296" spans="1:42" ht="12.75" customHeight="1" x14ac:dyDescent="0.25">
      <c r="A296" s="72">
        <v>71</v>
      </c>
      <c r="B296" s="72">
        <v>74</v>
      </c>
      <c r="C296" s="73" t="s">
        <v>2898</v>
      </c>
      <c r="D296" s="73">
        <f>VLOOKUP(C296,'[1]City Populations'!A293:B1239,2,FALSE)</f>
        <v>1463</v>
      </c>
      <c r="E296" s="72" t="s">
        <v>4357</v>
      </c>
      <c r="F296" s="72" t="s">
        <v>4358</v>
      </c>
      <c r="G296" s="73" t="s">
        <v>17</v>
      </c>
      <c r="H296" s="74" t="s">
        <v>2985</v>
      </c>
      <c r="I296" s="74" t="s">
        <v>2985</v>
      </c>
      <c r="J296" s="74" t="s">
        <v>2985</v>
      </c>
      <c r="K296" s="74" t="s">
        <v>2985</v>
      </c>
      <c r="L296" s="74" t="s">
        <v>2985</v>
      </c>
      <c r="M296" s="74" t="s">
        <v>2985</v>
      </c>
      <c r="N296" s="74" t="s">
        <v>2985</v>
      </c>
      <c r="O296" s="74" t="s">
        <v>2985</v>
      </c>
      <c r="P296" s="74" t="s">
        <v>2985</v>
      </c>
      <c r="Q296" s="75">
        <v>17.5</v>
      </c>
      <c r="R296" s="75" t="s">
        <v>2985</v>
      </c>
      <c r="S296" s="75" t="s">
        <v>2985</v>
      </c>
      <c r="T296" s="75">
        <v>28</v>
      </c>
      <c r="U296" s="75" t="s">
        <v>2985</v>
      </c>
      <c r="V296" s="75" t="s">
        <v>2985</v>
      </c>
      <c r="W296" s="75" t="s">
        <v>2985</v>
      </c>
      <c r="X296" s="75">
        <v>498</v>
      </c>
      <c r="Y296" s="75" t="s">
        <v>2985</v>
      </c>
      <c r="Z296" s="75" t="s">
        <v>2987</v>
      </c>
      <c r="AA296" s="75" t="s">
        <v>2985</v>
      </c>
      <c r="AB296" s="75" t="s">
        <v>2985</v>
      </c>
      <c r="AC296" s="75" t="s">
        <v>2985</v>
      </c>
      <c r="AD296" s="75" t="s">
        <v>2985</v>
      </c>
      <c r="AE296" s="75" t="s">
        <v>2985</v>
      </c>
      <c r="AF296" s="75" t="s">
        <v>2985</v>
      </c>
      <c r="AG296" s="76" t="s">
        <v>20</v>
      </c>
      <c r="AH296" s="76" t="s">
        <v>2985</v>
      </c>
      <c r="AI296" s="76" t="s">
        <v>2985</v>
      </c>
      <c r="AJ296" s="77" t="s">
        <v>2985</v>
      </c>
      <c r="AK296" s="77" t="s">
        <v>20</v>
      </c>
      <c r="AL296" s="77" t="s">
        <v>2985</v>
      </c>
      <c r="AM296" s="77" t="s">
        <v>2985</v>
      </c>
      <c r="AN296" s="77" t="s">
        <v>2985</v>
      </c>
      <c r="AO296" s="77" t="s">
        <v>2985</v>
      </c>
      <c r="AP296" s="78" t="s">
        <v>2985</v>
      </c>
    </row>
    <row r="297" spans="1:42" ht="12.75" customHeight="1" x14ac:dyDescent="0.25">
      <c r="A297" s="72">
        <v>109</v>
      </c>
      <c r="B297" s="72">
        <v>97</v>
      </c>
      <c r="C297" s="73" t="s">
        <v>614</v>
      </c>
      <c r="D297" s="73">
        <f>VLOOKUP(C297,'[1]City Populations'!A294:B1240,2,FALSE)</f>
        <v>791</v>
      </c>
      <c r="E297" s="72" t="s">
        <v>615</v>
      </c>
      <c r="F297" s="72" t="s">
        <v>616</v>
      </c>
      <c r="G297" s="73" t="s">
        <v>17</v>
      </c>
      <c r="H297" s="74">
        <v>30.14</v>
      </c>
      <c r="I297" s="74">
        <v>52.19</v>
      </c>
      <c r="J297" s="74">
        <v>83.69</v>
      </c>
      <c r="K297" s="74" t="s">
        <v>4359</v>
      </c>
      <c r="L297" s="74" t="s">
        <v>4360</v>
      </c>
      <c r="M297" s="74">
        <v>335.69</v>
      </c>
      <c r="N297" s="74" t="s">
        <v>4361</v>
      </c>
      <c r="O297" s="74" t="s">
        <v>4362</v>
      </c>
      <c r="P297" s="74" t="s">
        <v>4363</v>
      </c>
      <c r="Q297" s="75" t="s">
        <v>2985</v>
      </c>
      <c r="R297" s="75" t="s">
        <v>2985</v>
      </c>
      <c r="S297" s="75" t="s">
        <v>2985</v>
      </c>
      <c r="T297" s="75" t="s">
        <v>2985</v>
      </c>
      <c r="U297" s="75" t="s">
        <v>2985</v>
      </c>
      <c r="V297" s="75" t="s">
        <v>2985</v>
      </c>
      <c r="W297" s="75" t="s">
        <v>4364</v>
      </c>
      <c r="X297" s="75">
        <v>285</v>
      </c>
      <c r="Y297" s="75">
        <v>71.680000000000007</v>
      </c>
      <c r="Z297" s="75" t="s">
        <v>2987</v>
      </c>
      <c r="AA297" s="75" t="s">
        <v>2987</v>
      </c>
      <c r="AB297" s="75" t="s">
        <v>2985</v>
      </c>
      <c r="AC297" s="75">
        <v>1715572.5</v>
      </c>
      <c r="AD297" s="75" t="s">
        <v>2985</v>
      </c>
      <c r="AE297" s="75" t="s">
        <v>2985</v>
      </c>
      <c r="AF297" s="75" t="s">
        <v>2985</v>
      </c>
      <c r="AG297" s="76" t="s">
        <v>20</v>
      </c>
      <c r="AH297" s="76" t="s">
        <v>2985</v>
      </c>
      <c r="AI297" s="76" t="s">
        <v>2985</v>
      </c>
      <c r="AJ297" s="77" t="s">
        <v>2985</v>
      </c>
      <c r="AK297" s="77" t="s">
        <v>20</v>
      </c>
      <c r="AL297" s="77" t="s">
        <v>2985</v>
      </c>
      <c r="AM297" s="77" t="s">
        <v>17</v>
      </c>
      <c r="AN297" s="77" t="s">
        <v>2985</v>
      </c>
      <c r="AO297" s="77" t="s">
        <v>2985</v>
      </c>
      <c r="AP297" s="78" t="s">
        <v>2985</v>
      </c>
    </row>
    <row r="298" spans="1:42" ht="12.75" customHeight="1" x14ac:dyDescent="0.25">
      <c r="A298" s="72">
        <v>102</v>
      </c>
      <c r="B298" s="72">
        <v>110</v>
      </c>
      <c r="C298" s="73" t="s">
        <v>938</v>
      </c>
      <c r="D298" s="73">
        <f>VLOOKUP(C298,'[1]City Populations'!A295:B1241,2,FALSE)</f>
        <v>819</v>
      </c>
      <c r="E298" s="72" t="s">
        <v>939</v>
      </c>
      <c r="F298" s="72" t="s">
        <v>940</v>
      </c>
      <c r="G298" s="73" t="s">
        <v>17</v>
      </c>
      <c r="H298" s="74">
        <v>11</v>
      </c>
      <c r="I298" s="74">
        <v>23</v>
      </c>
      <c r="J298" s="74">
        <v>42</v>
      </c>
      <c r="K298" s="74">
        <v>2000</v>
      </c>
      <c r="L298" s="74" t="s">
        <v>2985</v>
      </c>
      <c r="M298" s="74">
        <v>172</v>
      </c>
      <c r="N298" s="74">
        <v>659</v>
      </c>
      <c r="O298" s="74" t="s">
        <v>4365</v>
      </c>
      <c r="P298" s="74" t="s">
        <v>2985</v>
      </c>
      <c r="Q298" s="75" t="s">
        <v>2985</v>
      </c>
      <c r="R298" s="75">
        <v>100</v>
      </c>
      <c r="S298" s="75" t="s">
        <v>2985</v>
      </c>
      <c r="T298" s="75" t="s">
        <v>2985</v>
      </c>
      <c r="U298" s="75">
        <v>100</v>
      </c>
      <c r="V298" s="75" t="s">
        <v>2985</v>
      </c>
      <c r="W298" s="75">
        <v>2000</v>
      </c>
      <c r="X298" s="75">
        <v>388</v>
      </c>
      <c r="Y298" s="75">
        <v>20</v>
      </c>
      <c r="Z298" s="75" t="s">
        <v>2987</v>
      </c>
      <c r="AA298" s="75" t="s">
        <v>2985</v>
      </c>
      <c r="AB298" s="75" t="s">
        <v>2985</v>
      </c>
      <c r="AC298" s="75" t="s">
        <v>2985</v>
      </c>
      <c r="AD298" s="75" t="s">
        <v>2985</v>
      </c>
      <c r="AE298" s="75" t="s">
        <v>2985</v>
      </c>
      <c r="AF298" s="75" t="s">
        <v>2985</v>
      </c>
      <c r="AG298" s="76" t="s">
        <v>20</v>
      </c>
      <c r="AH298" s="76" t="s">
        <v>2985</v>
      </c>
      <c r="AI298" s="76" t="s">
        <v>2985</v>
      </c>
      <c r="AJ298" s="77" t="s">
        <v>17</v>
      </c>
      <c r="AK298" s="77" t="s">
        <v>2985</v>
      </c>
      <c r="AL298" s="77">
        <v>11</v>
      </c>
      <c r="AM298" s="77" t="s">
        <v>2985</v>
      </c>
      <c r="AN298" s="77" t="s">
        <v>20</v>
      </c>
      <c r="AO298" s="77" t="s">
        <v>2985</v>
      </c>
      <c r="AP298" s="78" t="s">
        <v>4366</v>
      </c>
    </row>
    <row r="299" spans="1:42" ht="12.75" customHeight="1" x14ac:dyDescent="0.25">
      <c r="A299" s="72">
        <v>32</v>
      </c>
      <c r="B299" s="72">
        <v>33</v>
      </c>
      <c r="C299" s="73" t="s">
        <v>418</v>
      </c>
      <c r="D299" s="73">
        <f>VLOOKUP(C299,'[1]City Populations'!A296:B1242,2,FALSE)</f>
        <v>785</v>
      </c>
      <c r="E299" s="72" t="s">
        <v>419</v>
      </c>
      <c r="F299" s="72" t="s">
        <v>420</v>
      </c>
      <c r="G299" s="73" t="s">
        <v>17</v>
      </c>
      <c r="H299" s="74">
        <v>13.5</v>
      </c>
      <c r="I299" s="74">
        <v>30.4</v>
      </c>
      <c r="J299" s="74">
        <v>47.9</v>
      </c>
      <c r="K299" s="74" t="s">
        <v>3008</v>
      </c>
      <c r="L299" s="74" t="s">
        <v>4367</v>
      </c>
      <c r="M299" s="74">
        <v>187.9</v>
      </c>
      <c r="N299" s="74">
        <v>712.9</v>
      </c>
      <c r="O299" s="74" t="s">
        <v>4368</v>
      </c>
      <c r="P299" s="74" t="s">
        <v>4369</v>
      </c>
      <c r="Q299" s="75">
        <v>10</v>
      </c>
      <c r="R299" s="75">
        <v>100</v>
      </c>
      <c r="S299" s="75">
        <v>1</v>
      </c>
      <c r="T299" s="75">
        <v>10</v>
      </c>
      <c r="U299" s="75">
        <v>100</v>
      </c>
      <c r="V299" s="75">
        <v>1</v>
      </c>
      <c r="W299" s="75" t="s">
        <v>3008</v>
      </c>
      <c r="X299" s="75">
        <v>400</v>
      </c>
      <c r="Y299" s="75">
        <v>14</v>
      </c>
      <c r="Z299" s="75" t="s">
        <v>2987</v>
      </c>
      <c r="AA299" s="75" t="s">
        <v>2985</v>
      </c>
      <c r="AB299" s="75" t="s">
        <v>2985</v>
      </c>
      <c r="AC299" s="75" t="s">
        <v>2985</v>
      </c>
      <c r="AD299" s="75" t="s">
        <v>2985</v>
      </c>
      <c r="AE299" s="75" t="s">
        <v>2985</v>
      </c>
      <c r="AF299" s="75" t="s">
        <v>2985</v>
      </c>
      <c r="AG299" s="76" t="s">
        <v>20</v>
      </c>
      <c r="AH299" s="76" t="s">
        <v>2985</v>
      </c>
      <c r="AI299" s="76" t="s">
        <v>2985</v>
      </c>
      <c r="AJ299" s="77" t="s">
        <v>2985</v>
      </c>
      <c r="AK299" s="77" t="s">
        <v>20</v>
      </c>
      <c r="AL299" s="77" t="s">
        <v>2985</v>
      </c>
      <c r="AM299" s="77" t="s">
        <v>2985</v>
      </c>
      <c r="AN299" s="77" t="s">
        <v>2985</v>
      </c>
      <c r="AO299" s="77" t="s">
        <v>2985</v>
      </c>
      <c r="AP299" s="78" t="s">
        <v>2985</v>
      </c>
    </row>
    <row r="300" spans="1:42" ht="12.75" customHeight="1" x14ac:dyDescent="0.25">
      <c r="A300" s="72">
        <v>150</v>
      </c>
      <c r="B300" s="72">
        <v>163</v>
      </c>
      <c r="C300" s="73" t="s">
        <v>471</v>
      </c>
      <c r="D300" s="73">
        <f>VLOOKUP(C300,'[1]City Populations'!A297:B1243,2,FALSE)</f>
        <v>2067</v>
      </c>
      <c r="E300" s="72" t="s">
        <v>4370</v>
      </c>
      <c r="F300" s="72" t="s">
        <v>473</v>
      </c>
      <c r="G300" s="73" t="s">
        <v>17</v>
      </c>
      <c r="H300" s="74">
        <v>8.4700000000000006</v>
      </c>
      <c r="I300" s="74">
        <v>20.62</v>
      </c>
      <c r="J300" s="74">
        <v>40.869999999999997</v>
      </c>
      <c r="K300" s="74" t="s">
        <v>4371</v>
      </c>
      <c r="L300" s="74" t="s">
        <v>4372</v>
      </c>
      <c r="M300" s="74">
        <v>202.87</v>
      </c>
      <c r="N300" s="74">
        <v>810.37</v>
      </c>
      <c r="O300" s="74" t="s">
        <v>4373</v>
      </c>
      <c r="P300" s="74" t="s">
        <v>75</v>
      </c>
      <c r="Q300" s="75" t="s">
        <v>2985</v>
      </c>
      <c r="R300" s="75">
        <v>220</v>
      </c>
      <c r="S300" s="75" t="s">
        <v>2985</v>
      </c>
      <c r="T300" s="75" t="s">
        <v>2985</v>
      </c>
      <c r="U300" s="75">
        <v>220</v>
      </c>
      <c r="V300" s="75" t="s">
        <v>2985</v>
      </c>
      <c r="W300" s="75" t="s">
        <v>2985</v>
      </c>
      <c r="X300" s="75">
        <v>913</v>
      </c>
      <c r="Y300" s="75">
        <v>29.23</v>
      </c>
      <c r="Z300" s="75" t="s">
        <v>2985</v>
      </c>
      <c r="AA300" s="75" t="s">
        <v>2987</v>
      </c>
      <c r="AB300" s="75" t="s">
        <v>2985</v>
      </c>
      <c r="AC300" s="75">
        <v>3723000</v>
      </c>
      <c r="AD300" s="75" t="s">
        <v>2985</v>
      </c>
      <c r="AE300" s="75" t="s">
        <v>2985</v>
      </c>
      <c r="AF300" s="75" t="s">
        <v>2985</v>
      </c>
      <c r="AG300" s="76" t="s">
        <v>20</v>
      </c>
      <c r="AH300" s="76" t="s">
        <v>2985</v>
      </c>
      <c r="AI300" s="76" t="s">
        <v>2985</v>
      </c>
      <c r="AJ300" s="77" t="s">
        <v>17</v>
      </c>
      <c r="AK300" s="77" t="s">
        <v>2985</v>
      </c>
      <c r="AL300" s="77">
        <v>12</v>
      </c>
      <c r="AM300" s="77" t="s">
        <v>17</v>
      </c>
      <c r="AN300" s="77" t="s">
        <v>2985</v>
      </c>
      <c r="AO300" s="77">
        <v>4</v>
      </c>
      <c r="AP300" s="78" t="s">
        <v>2985</v>
      </c>
    </row>
    <row r="301" spans="1:42" ht="12.75" customHeight="1" x14ac:dyDescent="0.25">
      <c r="A301" s="72">
        <v>330</v>
      </c>
      <c r="B301" s="72">
        <v>351</v>
      </c>
      <c r="C301" s="73" t="s">
        <v>1777</v>
      </c>
      <c r="D301" s="73">
        <f>VLOOKUP(C301,'[1]City Populations'!A298:B1244,2,FALSE)</f>
        <v>3897</v>
      </c>
      <c r="E301" s="72" t="s">
        <v>4374</v>
      </c>
      <c r="F301" s="72" t="s">
        <v>4375</v>
      </c>
      <c r="G301" s="73" t="s">
        <v>17</v>
      </c>
      <c r="H301" s="74">
        <v>20.34</v>
      </c>
      <c r="I301" s="74">
        <v>28.44</v>
      </c>
      <c r="J301" s="74">
        <v>48.69</v>
      </c>
      <c r="K301" s="74" t="s">
        <v>4376</v>
      </c>
      <c r="L301" s="74" t="s">
        <v>4377</v>
      </c>
      <c r="M301" s="74">
        <v>175.79</v>
      </c>
      <c r="N301" s="74">
        <v>684.29</v>
      </c>
      <c r="O301" s="74" t="s">
        <v>3395</v>
      </c>
      <c r="P301" s="74" t="s">
        <v>4378</v>
      </c>
      <c r="Q301" s="75">
        <v>19.55</v>
      </c>
      <c r="R301" s="75" t="s">
        <v>2985</v>
      </c>
      <c r="S301" s="75">
        <v>3.25</v>
      </c>
      <c r="T301" s="75">
        <v>8.68</v>
      </c>
      <c r="U301" s="75" t="s">
        <v>2985</v>
      </c>
      <c r="V301" s="75">
        <v>3.25</v>
      </c>
      <c r="W301" s="75" t="s">
        <v>4379</v>
      </c>
      <c r="X301" s="75">
        <v>1653</v>
      </c>
      <c r="Y301" s="75">
        <v>47.14</v>
      </c>
      <c r="Z301" s="75" t="s">
        <v>2987</v>
      </c>
      <c r="AA301" s="75" t="s">
        <v>2985</v>
      </c>
      <c r="AB301" s="75" t="s">
        <v>2985</v>
      </c>
      <c r="AC301" s="75" t="s">
        <v>2985</v>
      </c>
      <c r="AD301" s="75" t="s">
        <v>2985</v>
      </c>
      <c r="AE301" s="75" t="s">
        <v>2985</v>
      </c>
      <c r="AF301" s="75" t="s">
        <v>2985</v>
      </c>
      <c r="AG301" s="76" t="s">
        <v>47</v>
      </c>
      <c r="AH301" s="76" t="s">
        <v>2985</v>
      </c>
      <c r="AI301" s="76" t="s">
        <v>2985</v>
      </c>
      <c r="AJ301" s="77" t="s">
        <v>2985</v>
      </c>
      <c r="AK301" s="77" t="s">
        <v>20</v>
      </c>
      <c r="AL301" s="77" t="s">
        <v>2985</v>
      </c>
      <c r="AM301" s="77" t="s">
        <v>2985</v>
      </c>
      <c r="AN301" s="77" t="s">
        <v>2985</v>
      </c>
      <c r="AO301" s="77" t="s">
        <v>2985</v>
      </c>
      <c r="AP301" s="78" t="s">
        <v>4380</v>
      </c>
    </row>
    <row r="302" spans="1:42" ht="12.75" customHeight="1" x14ac:dyDescent="0.25">
      <c r="A302" s="72">
        <v>371</v>
      </c>
      <c r="B302" s="72">
        <v>390</v>
      </c>
      <c r="C302" s="73" t="s">
        <v>1020</v>
      </c>
      <c r="D302" s="73">
        <f>VLOOKUP(C302,'[1]City Populations'!A299:B1245,2,FALSE)</f>
        <v>9874</v>
      </c>
      <c r="E302" s="72" t="s">
        <v>4381</v>
      </c>
      <c r="F302" s="72" t="s">
        <v>4382</v>
      </c>
      <c r="G302" s="73" t="s">
        <v>17</v>
      </c>
      <c r="H302" s="74">
        <v>10</v>
      </c>
      <c r="I302" s="74">
        <v>27.25</v>
      </c>
      <c r="J302" s="74">
        <v>53.09</v>
      </c>
      <c r="K302" s="74" t="s">
        <v>4383</v>
      </c>
      <c r="L302" s="74" t="s">
        <v>4384</v>
      </c>
      <c r="M302" s="74">
        <v>215.84</v>
      </c>
      <c r="N302" s="74">
        <v>645.15</v>
      </c>
      <c r="O302" s="74" t="s">
        <v>4385</v>
      </c>
      <c r="P302" s="74" t="s">
        <v>95</v>
      </c>
      <c r="Q302" s="75" t="s">
        <v>2985</v>
      </c>
      <c r="R302" s="75" t="s">
        <v>2985</v>
      </c>
      <c r="S302" s="75">
        <v>6.47</v>
      </c>
      <c r="T302" s="75" t="s">
        <v>2985</v>
      </c>
      <c r="U302" s="75" t="s">
        <v>2985</v>
      </c>
      <c r="V302" s="75">
        <v>6.47</v>
      </c>
      <c r="W302" s="75" t="s">
        <v>4383</v>
      </c>
      <c r="X302" s="75">
        <v>3644</v>
      </c>
      <c r="Y302" s="75">
        <v>32.35</v>
      </c>
      <c r="Z302" s="75" t="s">
        <v>2987</v>
      </c>
      <c r="AA302" s="75" t="s">
        <v>2987</v>
      </c>
      <c r="AB302" s="75" t="s">
        <v>2985</v>
      </c>
      <c r="AC302" s="75">
        <v>2900000</v>
      </c>
      <c r="AD302" s="75" t="s">
        <v>2985</v>
      </c>
      <c r="AE302" s="75" t="s">
        <v>2985</v>
      </c>
      <c r="AF302" s="75" t="s">
        <v>2985</v>
      </c>
      <c r="AG302" s="76" t="s">
        <v>20</v>
      </c>
      <c r="AH302" s="76" t="s">
        <v>2985</v>
      </c>
      <c r="AI302" s="76" t="s">
        <v>2985</v>
      </c>
      <c r="AJ302" s="77" t="s">
        <v>17</v>
      </c>
      <c r="AK302" s="77" t="s">
        <v>2985</v>
      </c>
      <c r="AL302" s="77">
        <v>15.9</v>
      </c>
      <c r="AM302" s="77" t="s">
        <v>17</v>
      </c>
      <c r="AN302" s="77" t="s">
        <v>2985</v>
      </c>
      <c r="AO302" s="77">
        <v>2</v>
      </c>
      <c r="AP302" s="78" t="s">
        <v>4386</v>
      </c>
    </row>
    <row r="303" spans="1:42" ht="12.75" customHeight="1" x14ac:dyDescent="0.25">
      <c r="A303" s="72">
        <v>215</v>
      </c>
      <c r="B303" s="72">
        <v>232</v>
      </c>
      <c r="C303" s="73" t="s">
        <v>2251</v>
      </c>
      <c r="D303" s="73">
        <f>VLOOKUP(C303,'[1]City Populations'!A300:B1246,2,FALSE)</f>
        <v>966</v>
      </c>
      <c r="E303" s="72" t="s">
        <v>1530</v>
      </c>
      <c r="F303" s="72" t="s">
        <v>4387</v>
      </c>
      <c r="G303" s="73" t="s">
        <v>17</v>
      </c>
      <c r="H303" s="74">
        <v>12</v>
      </c>
      <c r="I303" s="74">
        <v>31.5</v>
      </c>
      <c r="J303" s="74">
        <v>63</v>
      </c>
      <c r="K303" s="74">
        <v>0</v>
      </c>
      <c r="L303" s="74">
        <v>6.3</v>
      </c>
      <c r="M303" s="74">
        <v>315</v>
      </c>
      <c r="N303" s="74" t="s">
        <v>4388</v>
      </c>
      <c r="O303" s="74" t="s">
        <v>4389</v>
      </c>
      <c r="P303" s="74" t="s">
        <v>95</v>
      </c>
      <c r="Q303" s="75">
        <v>10.7</v>
      </c>
      <c r="R303" s="75" t="s">
        <v>2985</v>
      </c>
      <c r="S303" s="75">
        <v>2.6</v>
      </c>
      <c r="T303" s="75">
        <v>10.7</v>
      </c>
      <c r="U303" s="75" t="s">
        <v>2985</v>
      </c>
      <c r="V303" s="75">
        <v>2.6</v>
      </c>
      <c r="W303" s="75" t="s">
        <v>4390</v>
      </c>
      <c r="X303" s="75">
        <v>425</v>
      </c>
      <c r="Y303" s="75">
        <v>23.7</v>
      </c>
      <c r="Z303" s="75" t="s">
        <v>2987</v>
      </c>
      <c r="AA303" s="75" t="s">
        <v>2987</v>
      </c>
      <c r="AB303" s="75" t="s">
        <v>2985</v>
      </c>
      <c r="AC303" s="75">
        <v>66000</v>
      </c>
      <c r="AD303" s="75" t="s">
        <v>2985</v>
      </c>
      <c r="AE303" s="75" t="s">
        <v>2985</v>
      </c>
      <c r="AF303" s="75" t="s">
        <v>2985</v>
      </c>
      <c r="AG303" s="76" t="s">
        <v>20</v>
      </c>
      <c r="AH303" s="76" t="s">
        <v>2985</v>
      </c>
      <c r="AI303" s="76" t="s">
        <v>2985</v>
      </c>
      <c r="AJ303" s="77" t="s">
        <v>2985</v>
      </c>
      <c r="AK303" s="77" t="s">
        <v>20</v>
      </c>
      <c r="AL303" s="77" t="s">
        <v>2985</v>
      </c>
      <c r="AM303" s="77" t="s">
        <v>17</v>
      </c>
      <c r="AN303" s="77" t="s">
        <v>2985</v>
      </c>
      <c r="AO303" s="77">
        <v>8</v>
      </c>
      <c r="AP303" s="78" t="s">
        <v>4391</v>
      </c>
    </row>
    <row r="304" spans="1:42" ht="12.75" customHeight="1" x14ac:dyDescent="0.25">
      <c r="A304" s="72">
        <v>91</v>
      </c>
      <c r="B304" s="72">
        <v>99</v>
      </c>
      <c r="C304" s="73" t="s">
        <v>1076</v>
      </c>
      <c r="D304" s="73">
        <f>VLOOKUP(C304,'[1]City Populations'!A301:B1247,2,FALSE)</f>
        <v>785</v>
      </c>
      <c r="E304" s="72" t="s">
        <v>1077</v>
      </c>
      <c r="F304" s="72" t="s">
        <v>4392</v>
      </c>
      <c r="G304" s="73" t="s">
        <v>17</v>
      </c>
      <c r="H304" s="74">
        <v>9.5</v>
      </c>
      <c r="I304" s="74">
        <v>20.75</v>
      </c>
      <c r="J304" s="74">
        <v>32</v>
      </c>
      <c r="K304" s="74">
        <v>0</v>
      </c>
      <c r="L304" s="74">
        <v>2.25</v>
      </c>
      <c r="M304" s="74">
        <v>122</v>
      </c>
      <c r="N304" s="74">
        <v>459.5</v>
      </c>
      <c r="O304" s="74" t="s">
        <v>4393</v>
      </c>
      <c r="P304" s="74" t="s">
        <v>2985</v>
      </c>
      <c r="Q304" s="75">
        <v>19</v>
      </c>
      <c r="R304" s="75" t="s">
        <v>2985</v>
      </c>
      <c r="S304" s="75">
        <v>2.36</v>
      </c>
      <c r="T304" s="75">
        <v>19</v>
      </c>
      <c r="U304" s="75" t="s">
        <v>2985</v>
      </c>
      <c r="V304" s="75">
        <v>2.36</v>
      </c>
      <c r="W304" s="75">
        <v>0</v>
      </c>
      <c r="X304" s="75">
        <v>405</v>
      </c>
      <c r="Y304" s="75">
        <v>33</v>
      </c>
      <c r="Z304" s="75" t="s">
        <v>2985</v>
      </c>
      <c r="AA304" s="75" t="s">
        <v>2987</v>
      </c>
      <c r="AB304" s="75" t="s">
        <v>2985</v>
      </c>
      <c r="AC304" s="75">
        <v>699000</v>
      </c>
      <c r="AD304" s="75" t="s">
        <v>2985</v>
      </c>
      <c r="AE304" s="75" t="s">
        <v>2985</v>
      </c>
      <c r="AF304" s="75" t="s">
        <v>2985</v>
      </c>
      <c r="AG304" s="76" t="s">
        <v>20</v>
      </c>
      <c r="AH304" s="76" t="s">
        <v>2985</v>
      </c>
      <c r="AI304" s="76" t="s">
        <v>2985</v>
      </c>
      <c r="AJ304" s="77" t="s">
        <v>17</v>
      </c>
      <c r="AK304" s="77" t="s">
        <v>2985</v>
      </c>
      <c r="AL304" s="77">
        <v>9.5</v>
      </c>
      <c r="AM304" s="77" t="s">
        <v>17</v>
      </c>
      <c r="AN304" s="77" t="s">
        <v>2985</v>
      </c>
      <c r="AO304" s="77">
        <v>5</v>
      </c>
      <c r="AP304" s="78" t="s">
        <v>4394</v>
      </c>
    </row>
    <row r="305" spans="1:42" ht="12.75" customHeight="1" x14ac:dyDescent="0.25">
      <c r="A305" s="72">
        <v>199</v>
      </c>
      <c r="B305" s="72">
        <v>213</v>
      </c>
      <c r="C305" s="73" t="s">
        <v>2911</v>
      </c>
      <c r="D305" s="73">
        <f>VLOOKUP(C305,'[1]City Populations'!A302:B1248,2,FALSE)</f>
        <v>146</v>
      </c>
      <c r="E305" s="72" t="s">
        <v>4395</v>
      </c>
      <c r="F305" s="72" t="s">
        <v>4396</v>
      </c>
      <c r="G305" s="73" t="s">
        <v>17</v>
      </c>
      <c r="H305" s="74">
        <v>17</v>
      </c>
      <c r="I305" s="74">
        <v>21.25</v>
      </c>
      <c r="J305" s="74">
        <v>42.5</v>
      </c>
      <c r="K305" s="74">
        <v>4000</v>
      </c>
      <c r="L305" s="74" t="s">
        <v>4397</v>
      </c>
      <c r="M305" s="74" t="s">
        <v>2985</v>
      </c>
      <c r="N305" s="74" t="s">
        <v>2985</v>
      </c>
      <c r="O305" s="74" t="s">
        <v>2985</v>
      </c>
      <c r="P305" s="74" t="s">
        <v>2985</v>
      </c>
      <c r="Q305" s="75" t="s">
        <v>2985</v>
      </c>
      <c r="R305" s="75" t="s">
        <v>2985</v>
      </c>
      <c r="S305" s="75">
        <v>7.33</v>
      </c>
      <c r="T305" s="75" t="s">
        <v>2985</v>
      </c>
      <c r="U305" s="75" t="s">
        <v>2985</v>
      </c>
      <c r="V305" s="75" t="s">
        <v>2985</v>
      </c>
      <c r="W305" s="75">
        <v>3000</v>
      </c>
      <c r="X305" s="75">
        <v>77</v>
      </c>
      <c r="Y305" s="75">
        <v>23.5</v>
      </c>
      <c r="Z305" s="75" t="s">
        <v>2987</v>
      </c>
      <c r="AA305" s="75" t="s">
        <v>2987</v>
      </c>
      <c r="AB305" s="75" t="s">
        <v>2985</v>
      </c>
      <c r="AC305" s="75">
        <v>117450</v>
      </c>
      <c r="AD305" s="75" t="s">
        <v>2985</v>
      </c>
      <c r="AE305" s="75" t="s">
        <v>2985</v>
      </c>
      <c r="AF305" s="75" t="s">
        <v>2985</v>
      </c>
      <c r="AG305" s="76" t="s">
        <v>20</v>
      </c>
      <c r="AH305" s="76" t="s">
        <v>2985</v>
      </c>
      <c r="AI305" s="76" t="s">
        <v>2985</v>
      </c>
      <c r="AJ305" s="77" t="s">
        <v>17</v>
      </c>
      <c r="AK305" s="77" t="s">
        <v>2985</v>
      </c>
      <c r="AL305" s="77">
        <v>7</v>
      </c>
      <c r="AM305" s="77" t="s">
        <v>17</v>
      </c>
      <c r="AN305" s="77" t="s">
        <v>2985</v>
      </c>
      <c r="AO305" s="77" t="s">
        <v>2985</v>
      </c>
      <c r="AP305" s="78" t="s">
        <v>4398</v>
      </c>
    </row>
    <row r="306" spans="1:42" ht="12.75" customHeight="1" x14ac:dyDescent="0.25">
      <c r="A306" s="72">
        <v>147</v>
      </c>
      <c r="B306" s="72">
        <v>159</v>
      </c>
      <c r="C306" s="73" t="s">
        <v>2913</v>
      </c>
      <c r="D306" s="73">
        <f>VLOOKUP(C306,'[1]City Populations'!A303:B1249,2,FALSE)</f>
        <v>3736</v>
      </c>
      <c r="E306" s="72" t="s">
        <v>4399</v>
      </c>
      <c r="F306" s="72" t="s">
        <v>4400</v>
      </c>
      <c r="G306" s="73" t="s">
        <v>17</v>
      </c>
      <c r="H306" s="74">
        <v>7.86</v>
      </c>
      <c r="I306" s="74">
        <v>39.299999999999997</v>
      </c>
      <c r="J306" s="74">
        <v>78.599999999999994</v>
      </c>
      <c r="K306" s="74" t="s">
        <v>4401</v>
      </c>
      <c r="L306" s="74" t="s">
        <v>4402</v>
      </c>
      <c r="M306" s="74">
        <v>393</v>
      </c>
      <c r="N306" s="74" t="s">
        <v>4403</v>
      </c>
      <c r="O306" s="74" t="s">
        <v>4402</v>
      </c>
      <c r="P306" s="74" t="s">
        <v>4404</v>
      </c>
      <c r="Q306" s="75">
        <v>18.5</v>
      </c>
      <c r="R306" s="75" t="s">
        <v>2985</v>
      </c>
      <c r="S306" s="75">
        <v>4.6100000000000003</v>
      </c>
      <c r="T306" s="75">
        <v>18.5</v>
      </c>
      <c r="U306" s="75" t="s">
        <v>2985</v>
      </c>
      <c r="V306" s="75">
        <v>4.6100000000000003</v>
      </c>
      <c r="W306" s="75" t="s">
        <v>4405</v>
      </c>
      <c r="X306" s="75">
        <v>1598</v>
      </c>
      <c r="Y306" s="75">
        <v>36.94</v>
      </c>
      <c r="Z306" s="75" t="s">
        <v>2987</v>
      </c>
      <c r="AA306" s="75" t="s">
        <v>2987</v>
      </c>
      <c r="AB306" s="75" t="s">
        <v>2985</v>
      </c>
      <c r="AC306" s="75">
        <v>6998000</v>
      </c>
      <c r="AD306" s="75" t="s">
        <v>2985</v>
      </c>
      <c r="AE306" s="75" t="s">
        <v>2985</v>
      </c>
      <c r="AF306" s="75" t="s">
        <v>2985</v>
      </c>
      <c r="AG306" s="76" t="s">
        <v>47</v>
      </c>
      <c r="AH306" s="76" t="s">
        <v>2985</v>
      </c>
      <c r="AI306" s="76" t="s">
        <v>2985</v>
      </c>
      <c r="AJ306" s="77" t="s">
        <v>17</v>
      </c>
      <c r="AK306" s="77" t="s">
        <v>2985</v>
      </c>
      <c r="AL306" s="77">
        <v>21.67</v>
      </c>
      <c r="AM306" s="77" t="s">
        <v>2985</v>
      </c>
      <c r="AN306" s="77" t="s">
        <v>20</v>
      </c>
      <c r="AO306" s="77" t="s">
        <v>2985</v>
      </c>
      <c r="AP306" s="78" t="s">
        <v>4406</v>
      </c>
    </row>
    <row r="307" spans="1:42" ht="12.75" customHeight="1" x14ac:dyDescent="0.25">
      <c r="A307" s="72">
        <v>103</v>
      </c>
      <c r="B307" s="72">
        <v>111</v>
      </c>
      <c r="C307" s="73" t="s">
        <v>2919</v>
      </c>
      <c r="D307" s="73">
        <f>VLOOKUP(C307,'[1]City Populations'!A304:B1250,2,FALSE)</f>
        <v>764</v>
      </c>
      <c r="E307" s="72" t="s">
        <v>3167</v>
      </c>
      <c r="F307" s="72" t="s">
        <v>4407</v>
      </c>
      <c r="G307" s="73" t="s">
        <v>17</v>
      </c>
      <c r="H307" s="74">
        <v>9.4</v>
      </c>
      <c r="I307" s="74">
        <v>15</v>
      </c>
      <c r="J307" s="74">
        <v>22</v>
      </c>
      <c r="K307" s="74" t="s">
        <v>4408</v>
      </c>
      <c r="L307" s="74" t="s">
        <v>4409</v>
      </c>
      <c r="M307" s="74" t="s">
        <v>2985</v>
      </c>
      <c r="N307" s="74" t="s">
        <v>2985</v>
      </c>
      <c r="O307" s="74" t="s">
        <v>4410</v>
      </c>
      <c r="P307" s="74" t="s">
        <v>75</v>
      </c>
      <c r="Q307" s="75" t="s">
        <v>2985</v>
      </c>
      <c r="R307" s="75">
        <v>100</v>
      </c>
      <c r="S307" s="75" t="s">
        <v>2985</v>
      </c>
      <c r="T307" s="75" t="s">
        <v>2985</v>
      </c>
      <c r="U307" s="75" t="s">
        <v>2985</v>
      </c>
      <c r="V307" s="75" t="s">
        <v>2985</v>
      </c>
      <c r="W307" s="75" t="s">
        <v>4411</v>
      </c>
      <c r="X307" s="75">
        <v>326</v>
      </c>
      <c r="Y307" s="75">
        <v>50</v>
      </c>
      <c r="Z307" s="75" t="s">
        <v>2985</v>
      </c>
      <c r="AA307" s="75" t="s">
        <v>2987</v>
      </c>
      <c r="AB307" s="75" t="s">
        <v>2985</v>
      </c>
      <c r="AC307" s="75">
        <v>1019000</v>
      </c>
      <c r="AD307" s="75" t="s">
        <v>2985</v>
      </c>
      <c r="AE307" s="75" t="s">
        <v>2985</v>
      </c>
      <c r="AF307" s="75" t="s">
        <v>2985</v>
      </c>
      <c r="AG307" s="76" t="s">
        <v>20</v>
      </c>
      <c r="AH307" s="76" t="s">
        <v>2985</v>
      </c>
      <c r="AI307" s="76" t="s">
        <v>2985</v>
      </c>
      <c r="AJ307" s="77" t="s">
        <v>17</v>
      </c>
      <c r="AK307" s="77" t="s">
        <v>2985</v>
      </c>
      <c r="AL307" s="77">
        <v>7.73</v>
      </c>
      <c r="AM307" s="77" t="s">
        <v>17</v>
      </c>
      <c r="AN307" s="77" t="s">
        <v>2985</v>
      </c>
      <c r="AO307" s="77">
        <v>3.15</v>
      </c>
      <c r="AP307" s="78" t="s">
        <v>4412</v>
      </c>
    </row>
    <row r="308" spans="1:42" ht="12.75" customHeight="1" x14ac:dyDescent="0.25">
      <c r="A308" s="72">
        <v>155</v>
      </c>
      <c r="B308" s="72">
        <v>168</v>
      </c>
      <c r="C308" s="73" t="s">
        <v>211</v>
      </c>
      <c r="D308" s="73">
        <f>VLOOKUP(C308,'[1]City Populations'!A305:B1251,2,FALSE)</f>
        <v>3068</v>
      </c>
      <c r="E308" s="72" t="s">
        <v>4413</v>
      </c>
      <c r="F308" s="72">
        <v>3196681133</v>
      </c>
      <c r="G308" s="73" t="s">
        <v>17</v>
      </c>
      <c r="H308" s="74">
        <v>15</v>
      </c>
      <c r="I308" s="74">
        <v>15.45</v>
      </c>
      <c r="J308" s="74">
        <v>30.9</v>
      </c>
      <c r="K308" s="74">
        <v>0</v>
      </c>
      <c r="L308" s="74" t="s">
        <v>2985</v>
      </c>
      <c r="M308" s="74">
        <v>154.5</v>
      </c>
      <c r="N308" s="74">
        <v>618</v>
      </c>
      <c r="O308" s="74" t="s">
        <v>3585</v>
      </c>
      <c r="P308" s="74" t="s">
        <v>2985</v>
      </c>
      <c r="Q308" s="75" t="s">
        <v>2985</v>
      </c>
      <c r="R308" s="75" t="s">
        <v>2985</v>
      </c>
      <c r="S308" s="75">
        <v>5.85</v>
      </c>
      <c r="T308" s="75" t="s">
        <v>2985</v>
      </c>
      <c r="U308" s="75" t="s">
        <v>2985</v>
      </c>
      <c r="V308" s="75">
        <v>5.85</v>
      </c>
      <c r="W308" s="75" t="s">
        <v>2985</v>
      </c>
      <c r="X308" s="75">
        <v>1200</v>
      </c>
      <c r="Y308" s="75">
        <v>30</v>
      </c>
      <c r="Z308" s="75" t="s">
        <v>2987</v>
      </c>
      <c r="AA308" s="75" t="s">
        <v>2987</v>
      </c>
      <c r="AB308" s="75" t="s">
        <v>2987</v>
      </c>
      <c r="AC308" s="75">
        <v>551000</v>
      </c>
      <c r="AD308" s="75">
        <v>5000000</v>
      </c>
      <c r="AE308" s="75" t="s">
        <v>2985</v>
      </c>
      <c r="AF308" s="75" t="s">
        <v>2985</v>
      </c>
      <c r="AG308" s="76" t="s">
        <v>20</v>
      </c>
      <c r="AH308" s="76" t="s">
        <v>2985</v>
      </c>
      <c r="AI308" s="76" t="s">
        <v>2985</v>
      </c>
      <c r="AJ308" s="77" t="s">
        <v>2985</v>
      </c>
      <c r="AK308" s="77" t="s">
        <v>20</v>
      </c>
      <c r="AL308" s="77" t="s">
        <v>2985</v>
      </c>
      <c r="AM308" s="77" t="s">
        <v>2985</v>
      </c>
      <c r="AN308" s="77" t="s">
        <v>20</v>
      </c>
      <c r="AO308" s="77" t="s">
        <v>2985</v>
      </c>
      <c r="AP308" s="78" t="s">
        <v>4414</v>
      </c>
    </row>
    <row r="309" spans="1:42" ht="12.75" customHeight="1" x14ac:dyDescent="0.25">
      <c r="A309" s="72">
        <v>325</v>
      </c>
      <c r="B309" s="72">
        <v>345</v>
      </c>
      <c r="C309" s="73" t="s">
        <v>1723</v>
      </c>
      <c r="D309" s="73">
        <f>VLOOKUP(C309,'[1]City Populations'!A306:B1252,2,FALSE)</f>
        <v>1134</v>
      </c>
      <c r="E309" s="72" t="s">
        <v>1724</v>
      </c>
      <c r="F309" s="72" t="s">
        <v>1725</v>
      </c>
      <c r="G309" s="73" t="s">
        <v>17</v>
      </c>
      <c r="H309" s="74">
        <v>15.5</v>
      </c>
      <c r="I309" s="74">
        <v>33.5</v>
      </c>
      <c r="J309" s="74">
        <v>56</v>
      </c>
      <c r="K309" s="74">
        <v>1000</v>
      </c>
      <c r="L309" s="74" t="s">
        <v>4415</v>
      </c>
      <c r="M309" s="74">
        <v>236</v>
      </c>
      <c r="N309" s="74">
        <v>911</v>
      </c>
      <c r="O309" s="74" t="s">
        <v>4416</v>
      </c>
      <c r="P309" s="74" t="s">
        <v>95</v>
      </c>
      <c r="Q309" s="75">
        <v>20</v>
      </c>
      <c r="R309" s="75" t="s">
        <v>2985</v>
      </c>
      <c r="S309" s="75">
        <v>4.5</v>
      </c>
      <c r="T309" s="75">
        <v>20</v>
      </c>
      <c r="U309" s="75" t="s">
        <v>2985</v>
      </c>
      <c r="V309" s="75">
        <v>4.5</v>
      </c>
      <c r="W309" s="75" t="s">
        <v>1781</v>
      </c>
      <c r="X309" s="75">
        <v>440</v>
      </c>
      <c r="Y309" s="75">
        <v>30</v>
      </c>
      <c r="Z309" s="75" t="s">
        <v>2987</v>
      </c>
      <c r="AA309" s="75" t="s">
        <v>2985</v>
      </c>
      <c r="AB309" s="75" t="s">
        <v>2985</v>
      </c>
      <c r="AC309" s="75" t="s">
        <v>2985</v>
      </c>
      <c r="AD309" s="75" t="s">
        <v>2985</v>
      </c>
      <c r="AE309" s="75" t="s">
        <v>2985</v>
      </c>
      <c r="AF309" s="75" t="s">
        <v>2985</v>
      </c>
      <c r="AG309" s="76" t="s">
        <v>20</v>
      </c>
      <c r="AH309" s="76" t="s">
        <v>2985</v>
      </c>
      <c r="AI309" s="76" t="s">
        <v>2985</v>
      </c>
      <c r="AJ309" s="77" t="s">
        <v>2985</v>
      </c>
      <c r="AK309" s="77" t="s">
        <v>20</v>
      </c>
      <c r="AL309" s="77" t="s">
        <v>2985</v>
      </c>
      <c r="AM309" s="77" t="s">
        <v>17</v>
      </c>
      <c r="AN309" s="77" t="s">
        <v>2985</v>
      </c>
      <c r="AO309" s="77" t="s">
        <v>2985</v>
      </c>
      <c r="AP309" s="78" t="s">
        <v>4417</v>
      </c>
    </row>
    <row r="310" spans="1:42" ht="12.75" customHeight="1" x14ac:dyDescent="0.25">
      <c r="A310" s="72">
        <v>82</v>
      </c>
      <c r="B310" s="72">
        <v>86</v>
      </c>
      <c r="C310" s="73" t="s">
        <v>790</v>
      </c>
      <c r="D310" s="73">
        <f>VLOOKUP(C310,'[1]City Populations'!A307:B1253,2,FALSE)</f>
        <v>5190</v>
      </c>
      <c r="E310" s="72" t="s">
        <v>4418</v>
      </c>
      <c r="F310" s="72" t="s">
        <v>4419</v>
      </c>
      <c r="G310" s="73" t="s">
        <v>17</v>
      </c>
      <c r="H310" s="74">
        <v>10.56</v>
      </c>
      <c r="I310" s="74">
        <v>59.57</v>
      </c>
      <c r="J310" s="74">
        <v>112.1</v>
      </c>
      <c r="K310" s="74">
        <v>750</v>
      </c>
      <c r="L310" s="74" t="s">
        <v>4420</v>
      </c>
      <c r="M310" s="74">
        <v>516.12</v>
      </c>
      <c r="N310" s="74" t="s">
        <v>4421</v>
      </c>
      <c r="O310" s="74" t="s">
        <v>4422</v>
      </c>
      <c r="P310" s="74" t="s">
        <v>2985</v>
      </c>
      <c r="Q310" s="75">
        <v>11.85</v>
      </c>
      <c r="R310" s="75">
        <v>100</v>
      </c>
      <c r="S310" s="75">
        <v>8</v>
      </c>
      <c r="T310" s="75">
        <v>11.85</v>
      </c>
      <c r="U310" s="75">
        <v>100</v>
      </c>
      <c r="V310" s="75">
        <v>8</v>
      </c>
      <c r="W310" s="75">
        <v>0</v>
      </c>
      <c r="X310" s="75">
        <v>2200</v>
      </c>
      <c r="Y310" s="75">
        <v>41.85</v>
      </c>
      <c r="Z310" s="75" t="s">
        <v>2987</v>
      </c>
      <c r="AA310" s="75" t="s">
        <v>2987</v>
      </c>
      <c r="AB310" s="75" t="s">
        <v>2985</v>
      </c>
      <c r="AC310" s="75">
        <v>2855000</v>
      </c>
      <c r="AD310" s="75" t="s">
        <v>2985</v>
      </c>
      <c r="AE310" s="75" t="s">
        <v>2985</v>
      </c>
      <c r="AF310" s="75" t="s">
        <v>2985</v>
      </c>
      <c r="AG310" s="76" t="s">
        <v>20</v>
      </c>
      <c r="AH310" s="76" t="s">
        <v>2985</v>
      </c>
      <c r="AI310" s="76" t="s">
        <v>2985</v>
      </c>
      <c r="AJ310" s="77" t="s">
        <v>17</v>
      </c>
      <c r="AK310" s="77" t="s">
        <v>2985</v>
      </c>
      <c r="AL310" s="77">
        <v>13.5</v>
      </c>
      <c r="AM310" s="77" t="s">
        <v>17</v>
      </c>
      <c r="AN310" s="77" t="s">
        <v>2985</v>
      </c>
      <c r="AO310" s="77" t="s">
        <v>2985</v>
      </c>
      <c r="AP310" s="78" t="s">
        <v>4423</v>
      </c>
    </row>
    <row r="311" spans="1:42" ht="12.75" customHeight="1" x14ac:dyDescent="0.25">
      <c r="A311" s="72">
        <v>135</v>
      </c>
      <c r="B311" s="72">
        <v>146</v>
      </c>
      <c r="C311" s="73" t="s">
        <v>1303</v>
      </c>
      <c r="D311" s="73">
        <f>VLOOKUP(C311,'[1]City Populations'!A308:B1254,2,FALSE)</f>
        <v>850</v>
      </c>
      <c r="E311" s="72" t="s">
        <v>1304</v>
      </c>
      <c r="F311" s="72" t="s">
        <v>4424</v>
      </c>
      <c r="G311" s="73" t="s">
        <v>17</v>
      </c>
      <c r="H311" s="74">
        <v>10</v>
      </c>
      <c r="I311" s="74">
        <v>21.2</v>
      </c>
      <c r="J311" s="74">
        <v>35.200000000000003</v>
      </c>
      <c r="K311" s="74">
        <v>1000</v>
      </c>
      <c r="L311" s="74">
        <v>2.8</v>
      </c>
      <c r="M311" s="74">
        <v>131.19999999999999</v>
      </c>
      <c r="N311" s="74">
        <v>431.2</v>
      </c>
      <c r="O311" s="74" t="s">
        <v>2985</v>
      </c>
      <c r="P311" s="74" t="s">
        <v>2985</v>
      </c>
      <c r="Q311" s="75" t="s">
        <v>2985</v>
      </c>
      <c r="R311" s="75">
        <v>100</v>
      </c>
      <c r="S311" s="75">
        <v>10</v>
      </c>
      <c r="T311" s="75" t="s">
        <v>2985</v>
      </c>
      <c r="U311" s="75">
        <v>100</v>
      </c>
      <c r="V311" s="75">
        <v>10</v>
      </c>
      <c r="W311" s="75">
        <v>1000</v>
      </c>
      <c r="X311" s="75">
        <v>370</v>
      </c>
      <c r="Y311" s="75">
        <v>21.2</v>
      </c>
      <c r="Z311" s="75" t="s">
        <v>2987</v>
      </c>
      <c r="AA311" s="75" t="s">
        <v>2985</v>
      </c>
      <c r="AB311" s="75" t="s">
        <v>2987</v>
      </c>
      <c r="AC311" s="75" t="s">
        <v>2985</v>
      </c>
      <c r="AD311" s="75">
        <v>3000000</v>
      </c>
      <c r="AE311" s="75" t="s">
        <v>2985</v>
      </c>
      <c r="AF311" s="75" t="s">
        <v>2985</v>
      </c>
      <c r="AG311" s="76" t="s">
        <v>20</v>
      </c>
      <c r="AH311" s="76" t="s">
        <v>2985</v>
      </c>
      <c r="AI311" s="76" t="s">
        <v>2985</v>
      </c>
      <c r="AJ311" s="77" t="s">
        <v>2985</v>
      </c>
      <c r="AK311" s="77" t="s">
        <v>20</v>
      </c>
      <c r="AL311" s="77" t="s">
        <v>2985</v>
      </c>
      <c r="AM311" s="77" t="s">
        <v>17</v>
      </c>
      <c r="AN311" s="77" t="s">
        <v>2985</v>
      </c>
      <c r="AO311" s="77" t="s">
        <v>2985</v>
      </c>
      <c r="AP311" s="78" t="s">
        <v>4425</v>
      </c>
    </row>
    <row r="312" spans="1:42" s="83" customFormat="1" ht="12.75" customHeight="1" x14ac:dyDescent="0.25">
      <c r="A312" s="82">
        <v>66</v>
      </c>
      <c r="B312" s="82">
        <v>69</v>
      </c>
      <c r="C312" s="82" t="s">
        <v>2218</v>
      </c>
      <c r="D312" s="82">
        <f>VLOOKUP(C312,'[1]City Populations'!A309:B1255,2,FALSE)</f>
        <v>229</v>
      </c>
      <c r="E312" s="82" t="s">
        <v>1583</v>
      </c>
      <c r="F312" s="82" t="s">
        <v>1584</v>
      </c>
      <c r="G312" s="82" t="s">
        <v>17</v>
      </c>
      <c r="H312" s="82">
        <v>7.5</v>
      </c>
      <c r="I312" s="82">
        <v>18.75</v>
      </c>
      <c r="J312" s="82">
        <v>37.5</v>
      </c>
      <c r="K312" s="82">
        <v>2000</v>
      </c>
      <c r="L312" s="82">
        <v>3.75</v>
      </c>
      <c r="M312" s="82">
        <v>187.5</v>
      </c>
      <c r="N312" s="82">
        <v>750</v>
      </c>
      <c r="O312" s="82" t="s">
        <v>1978</v>
      </c>
      <c r="P312" s="82" t="s">
        <v>647</v>
      </c>
      <c r="Q312" s="82">
        <v>45</v>
      </c>
      <c r="R312" s="82" t="s">
        <v>2985</v>
      </c>
      <c r="S312" s="82" t="s">
        <v>2985</v>
      </c>
      <c r="T312" s="82">
        <v>45</v>
      </c>
      <c r="U312" s="82" t="s">
        <v>2985</v>
      </c>
      <c r="V312" s="82" t="s">
        <v>2985</v>
      </c>
      <c r="W312" s="82" t="s">
        <v>62</v>
      </c>
      <c r="X312" s="82">
        <v>138</v>
      </c>
      <c r="Y312" s="82">
        <v>45</v>
      </c>
      <c r="Z312" s="82" t="s">
        <v>2985</v>
      </c>
      <c r="AA312" s="82" t="s">
        <v>2987</v>
      </c>
      <c r="AB312" s="82" t="s">
        <v>2985</v>
      </c>
      <c r="AC312" s="82">
        <v>1400000</v>
      </c>
      <c r="AD312" s="82" t="s">
        <v>2985</v>
      </c>
      <c r="AE312" s="82" t="s">
        <v>2985</v>
      </c>
      <c r="AF312" s="82" t="s">
        <v>2985</v>
      </c>
      <c r="AG312" s="82" t="s">
        <v>20</v>
      </c>
      <c r="AH312" s="82" t="s">
        <v>2985</v>
      </c>
      <c r="AI312" s="82" t="s">
        <v>2985</v>
      </c>
      <c r="AJ312" s="82" t="s">
        <v>17</v>
      </c>
      <c r="AK312" s="82" t="s">
        <v>2985</v>
      </c>
      <c r="AL312" s="82">
        <v>13</v>
      </c>
      <c r="AM312" s="82" t="s">
        <v>2985</v>
      </c>
      <c r="AN312" s="82" t="s">
        <v>20</v>
      </c>
      <c r="AO312" s="82" t="s">
        <v>2985</v>
      </c>
      <c r="AP312" s="78" t="s">
        <v>4426</v>
      </c>
    </row>
    <row r="313" spans="1:42" ht="12.75" customHeight="1" x14ac:dyDescent="0.25">
      <c r="A313" s="72">
        <v>142</v>
      </c>
      <c r="B313" s="72">
        <v>153</v>
      </c>
      <c r="C313" s="73" t="s">
        <v>2929</v>
      </c>
      <c r="D313" s="73">
        <f>VLOOKUP(C313,'[1]City Populations'!A310:B1256,2,FALSE)</f>
        <v>1024</v>
      </c>
      <c r="E313" s="72" t="s">
        <v>4427</v>
      </c>
      <c r="F313" s="72" t="s">
        <v>4428</v>
      </c>
      <c r="G313" s="73" t="s">
        <v>17</v>
      </c>
      <c r="H313" s="74">
        <v>38</v>
      </c>
      <c r="I313" s="74">
        <v>62</v>
      </c>
      <c r="J313" s="74">
        <v>102</v>
      </c>
      <c r="K313" s="74">
        <v>2000</v>
      </c>
      <c r="L313" s="74" t="s">
        <v>4429</v>
      </c>
      <c r="M313" s="74">
        <v>422</v>
      </c>
      <c r="N313" s="74" t="s">
        <v>4430</v>
      </c>
      <c r="O313" s="74" t="s">
        <v>4431</v>
      </c>
      <c r="P313" s="74" t="s">
        <v>4432</v>
      </c>
      <c r="Q313" s="75">
        <v>24</v>
      </c>
      <c r="R313" s="75" t="s">
        <v>2985</v>
      </c>
      <c r="S313" s="75">
        <v>8</v>
      </c>
      <c r="T313" s="75">
        <v>24</v>
      </c>
      <c r="U313" s="75" t="s">
        <v>2985</v>
      </c>
      <c r="V313" s="75">
        <v>8</v>
      </c>
      <c r="W313" s="75" t="s">
        <v>778</v>
      </c>
      <c r="X313" s="75">
        <v>452</v>
      </c>
      <c r="Y313" s="75">
        <v>32</v>
      </c>
      <c r="Z313" s="75" t="s">
        <v>2985</v>
      </c>
      <c r="AA313" s="75" t="s">
        <v>2987</v>
      </c>
      <c r="AB313" s="75" t="s">
        <v>2985</v>
      </c>
      <c r="AC313" s="75">
        <v>206000</v>
      </c>
      <c r="AD313" s="75" t="s">
        <v>2985</v>
      </c>
      <c r="AE313" s="75" t="s">
        <v>2985</v>
      </c>
      <c r="AF313" s="75" t="s">
        <v>2985</v>
      </c>
      <c r="AG313" s="76" t="s">
        <v>17</v>
      </c>
      <c r="AH313" s="76">
        <v>7</v>
      </c>
      <c r="AI313" s="76" t="s">
        <v>4433</v>
      </c>
      <c r="AJ313" s="77" t="s">
        <v>2985</v>
      </c>
      <c r="AK313" s="77" t="s">
        <v>20</v>
      </c>
      <c r="AL313" s="77">
        <v>14.5</v>
      </c>
      <c r="AM313" s="77" t="s">
        <v>17</v>
      </c>
      <c r="AN313" s="77" t="s">
        <v>2985</v>
      </c>
      <c r="AO313" s="77">
        <v>1.25</v>
      </c>
      <c r="AP313" s="78" t="s">
        <v>4434</v>
      </c>
    </row>
    <row r="314" spans="1:42" ht="12.75" customHeight="1" x14ac:dyDescent="0.25">
      <c r="A314" s="72">
        <v>335</v>
      </c>
      <c r="B314" s="72">
        <v>356</v>
      </c>
      <c r="C314" s="73" t="s">
        <v>2189</v>
      </c>
      <c r="D314" s="73">
        <f>VLOOKUP(C314,'[1]City Populations'!A311:B1257,2,FALSE)</f>
        <v>401</v>
      </c>
      <c r="E314" s="72" t="s">
        <v>4435</v>
      </c>
      <c r="F314" s="72" t="s">
        <v>4436</v>
      </c>
      <c r="G314" s="73" t="s">
        <v>17</v>
      </c>
      <c r="H314" s="74">
        <v>10.75</v>
      </c>
      <c r="I314" s="74">
        <v>11.9</v>
      </c>
      <c r="J314" s="74">
        <v>23.8</v>
      </c>
      <c r="K314" s="74">
        <v>0</v>
      </c>
      <c r="L314" s="74" t="s">
        <v>4437</v>
      </c>
      <c r="M314" s="74">
        <v>129.75</v>
      </c>
      <c r="N314" s="74">
        <v>486.75</v>
      </c>
      <c r="O314" s="74" t="s">
        <v>4438</v>
      </c>
      <c r="P314" s="74" t="s">
        <v>2985</v>
      </c>
      <c r="Q314" s="75">
        <v>29</v>
      </c>
      <c r="R314" s="75" t="s">
        <v>2985</v>
      </c>
      <c r="S314" s="75" t="s">
        <v>2985</v>
      </c>
      <c r="T314" s="75">
        <v>29</v>
      </c>
      <c r="U314" s="75" t="s">
        <v>2985</v>
      </c>
      <c r="V314" s="75" t="s">
        <v>2985</v>
      </c>
      <c r="W314" s="75" t="s">
        <v>2985</v>
      </c>
      <c r="X314" s="75">
        <v>180</v>
      </c>
      <c r="Y314" s="75">
        <v>29</v>
      </c>
      <c r="Z314" s="75" t="s">
        <v>2987</v>
      </c>
      <c r="AA314" s="75" t="s">
        <v>2987</v>
      </c>
      <c r="AB314" s="75" t="s">
        <v>2985</v>
      </c>
      <c r="AC314" s="75">
        <v>81000</v>
      </c>
      <c r="AD314" s="75" t="s">
        <v>2985</v>
      </c>
      <c r="AE314" s="75" t="s">
        <v>2985</v>
      </c>
      <c r="AF314" s="75" t="s">
        <v>2985</v>
      </c>
      <c r="AG314" s="76" t="s">
        <v>20</v>
      </c>
      <c r="AH314" s="76" t="s">
        <v>2985</v>
      </c>
      <c r="AI314" s="76" t="s">
        <v>2985</v>
      </c>
      <c r="AJ314" s="77" t="s">
        <v>2985</v>
      </c>
      <c r="AK314" s="77" t="s">
        <v>20</v>
      </c>
      <c r="AL314" s="77" t="s">
        <v>2985</v>
      </c>
      <c r="AM314" s="77" t="s">
        <v>2985</v>
      </c>
      <c r="AN314" s="77" t="s">
        <v>20</v>
      </c>
      <c r="AO314" s="77" t="s">
        <v>2985</v>
      </c>
      <c r="AP314" s="78" t="s">
        <v>2985</v>
      </c>
    </row>
    <row r="315" spans="1:42" ht="12.75" customHeight="1" x14ac:dyDescent="0.25">
      <c r="A315" s="72">
        <v>12</v>
      </c>
      <c r="B315" s="72">
        <v>13</v>
      </c>
      <c r="C315" s="73" t="s">
        <v>111</v>
      </c>
      <c r="D315" s="73">
        <f>VLOOKUP(C315,'[1]City Populations'!A312:B1258,2,FALSE)</f>
        <v>515</v>
      </c>
      <c r="E315" s="72" t="s">
        <v>112</v>
      </c>
      <c r="F315" s="72" t="s">
        <v>113</v>
      </c>
      <c r="G315" s="73" t="s">
        <v>17</v>
      </c>
      <c r="H315" s="74">
        <v>31.5</v>
      </c>
      <c r="I315" s="74">
        <v>65.5</v>
      </c>
      <c r="J315" s="74">
        <v>108</v>
      </c>
      <c r="K315" s="74">
        <v>1000</v>
      </c>
      <c r="L315" s="74">
        <v>1</v>
      </c>
      <c r="M315" s="74">
        <v>65.5</v>
      </c>
      <c r="N315" s="74">
        <v>108</v>
      </c>
      <c r="O315" s="74" t="s">
        <v>2985</v>
      </c>
      <c r="P315" s="74" t="s">
        <v>2985</v>
      </c>
      <c r="Q315" s="75">
        <v>70</v>
      </c>
      <c r="R315" s="75">
        <v>100</v>
      </c>
      <c r="S315" s="75">
        <v>10</v>
      </c>
      <c r="T315" s="75">
        <v>70</v>
      </c>
      <c r="U315" s="75">
        <v>100</v>
      </c>
      <c r="V315" s="75">
        <v>10</v>
      </c>
      <c r="W315" s="75">
        <v>1000</v>
      </c>
      <c r="X315" s="75">
        <v>290</v>
      </c>
      <c r="Y315" s="75" t="s">
        <v>2985</v>
      </c>
      <c r="Z315" s="75" t="s">
        <v>2987</v>
      </c>
      <c r="AA315" s="75" t="s">
        <v>2987</v>
      </c>
      <c r="AB315" s="75" t="s">
        <v>2985</v>
      </c>
      <c r="AC315" s="75">
        <v>3700000</v>
      </c>
      <c r="AD315" s="75" t="s">
        <v>2985</v>
      </c>
      <c r="AE315" s="75" t="s">
        <v>2985</v>
      </c>
      <c r="AF315" s="75" t="s">
        <v>2985</v>
      </c>
      <c r="AG315" s="76" t="s">
        <v>17</v>
      </c>
      <c r="AH315" s="76">
        <v>1</v>
      </c>
      <c r="AI315" s="76" t="s">
        <v>2985</v>
      </c>
      <c r="AJ315" s="77" t="s">
        <v>2985</v>
      </c>
      <c r="AK315" s="77" t="s">
        <v>20</v>
      </c>
      <c r="AL315" s="77" t="s">
        <v>2985</v>
      </c>
      <c r="AM315" s="77" t="s">
        <v>2985</v>
      </c>
      <c r="AN315" s="77" t="s">
        <v>20</v>
      </c>
      <c r="AO315" s="77" t="s">
        <v>2985</v>
      </c>
      <c r="AP315" s="78" t="s">
        <v>2985</v>
      </c>
    </row>
    <row r="317" spans="1:42" ht="12.75" customHeight="1" x14ac:dyDescent="0.25">
      <c r="A317" s="91" t="s">
        <v>4439</v>
      </c>
    </row>
    <row r="318" spans="1:42" ht="12.75" customHeight="1" x14ac:dyDescent="0.25">
      <c r="A318" s="91" t="s">
        <v>4440</v>
      </c>
    </row>
    <row r="319" spans="1:42" ht="12.75" customHeight="1" x14ac:dyDescent="0.25">
      <c r="A319" s="91" t="s">
        <v>4441</v>
      </c>
    </row>
    <row r="320" spans="1:42" ht="12.75" customHeight="1" x14ac:dyDescent="0.25">
      <c r="A320" s="91" t="s">
        <v>4442</v>
      </c>
    </row>
    <row r="321" spans="1:1" ht="12.75" customHeight="1" x14ac:dyDescent="0.25">
      <c r="A321" s="91" t="s">
        <v>4443</v>
      </c>
    </row>
    <row r="322" spans="1:1" ht="12.75" customHeight="1" x14ac:dyDescent="0.25">
      <c r="A322" s="91" t="s">
        <v>4444</v>
      </c>
    </row>
    <row r="323" spans="1:1" ht="12.75" customHeight="1" x14ac:dyDescent="0.25">
      <c r="A323" s="91" t="s">
        <v>16</v>
      </c>
    </row>
  </sheetData>
  <hyperlinks>
    <hyperlink ref="F213" r:id="rId1" xr:uid="{00000000-0004-0000-0400-000000000000}"/>
  </hyperlinks>
  <pageMargins left="0.75" right="0.75" top="1" bottom="1" header="0.5" footer="0.5"/>
  <pageSetup paperSize="9"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W266"/>
  <sheetViews>
    <sheetView workbookViewId="0">
      <pane ySplit="1" topLeftCell="A254" activePane="bottomLeft" state="frozen"/>
      <selection pane="bottomLeft" activeCell="AB30" sqref="AB30"/>
    </sheetView>
  </sheetViews>
  <sheetFormatPr defaultRowHeight="15" x14ac:dyDescent="0.25"/>
  <cols>
    <col min="1" max="1" width="15.28515625" style="15" customWidth="1"/>
    <col min="2" max="2" width="15.28515625" style="62" customWidth="1"/>
    <col min="3" max="3" width="12.42578125" style="15" customWidth="1"/>
    <col min="4" max="4" width="24" style="16" bestFit="1" customWidth="1"/>
    <col min="5" max="5" width="10.140625" style="16" customWidth="1"/>
    <col min="6" max="8" width="9.140625" style="16"/>
    <col min="9" max="9" width="10.42578125" style="16" customWidth="1"/>
    <col min="10" max="10" width="30.85546875" style="16" customWidth="1"/>
    <col min="11" max="12" width="9.140625" style="16"/>
    <col min="13" max="13" width="10.85546875" style="16" customWidth="1"/>
    <col min="14" max="18" width="9.140625" style="16"/>
    <col min="19" max="19" width="13" style="16" customWidth="1"/>
    <col min="20" max="20" width="31.5703125" style="16" customWidth="1"/>
    <col min="21" max="23" width="9.140625" style="16"/>
    <col min="24" max="24" width="186.42578125" style="16" bestFit="1" customWidth="1"/>
    <col min="25" max="25" width="9.140625" style="16"/>
    <col min="26" max="26" width="13.28515625" style="16" customWidth="1"/>
    <col min="27" max="27" width="14.42578125" style="16" customWidth="1"/>
    <col min="28" max="28" width="9.140625" style="16"/>
    <col min="29" max="29" width="20.5703125" style="16" customWidth="1"/>
    <col min="30" max="30" width="11.28515625" style="17" customWidth="1"/>
    <col min="31" max="31" width="11.42578125" style="17" customWidth="1"/>
    <col min="32" max="32" width="12.5703125" style="17" customWidth="1"/>
    <col min="33" max="33" width="12.42578125" style="17" customWidth="1"/>
    <col min="34" max="35" width="9.140625" style="17"/>
    <col min="36" max="36" width="12.28515625" style="17" bestFit="1" customWidth="1"/>
    <col min="37" max="37" width="13" style="17" customWidth="1"/>
    <col min="38" max="45" width="9.140625" style="17"/>
    <col min="46" max="46" width="14.5703125" style="17" customWidth="1"/>
    <col min="47" max="47" width="16.42578125" style="17" customWidth="1"/>
    <col min="48" max="49" width="9.140625" style="17"/>
    <col min="50" max="50" width="11.28515625" style="17" customWidth="1"/>
    <col min="51" max="51" width="9.140625" style="17"/>
    <col min="52" max="52" width="14.42578125" style="17" customWidth="1"/>
    <col min="53" max="60" width="9.140625" style="17"/>
    <col min="61" max="61" width="16.140625" style="17" customWidth="1"/>
    <col min="62" max="62" width="20.28515625" style="17" customWidth="1"/>
    <col min="63" max="63" width="9.140625" style="17"/>
    <col min="64" max="64" width="12.85546875" style="18" customWidth="1"/>
    <col min="65" max="70" width="9.140625" style="18"/>
    <col min="71" max="73" width="9.140625" style="19"/>
    <col min="74" max="74" width="25.85546875" style="54" customWidth="1"/>
    <col min="75" max="75" width="199.42578125" style="57" customWidth="1"/>
    <col min="76" max="16384" width="9.140625" style="21"/>
  </cols>
  <sheetData>
    <row r="1" spans="1:75" s="51" customFormat="1" ht="165.75" thickBot="1" x14ac:dyDescent="0.3">
      <c r="A1" s="44" t="s">
        <v>2102</v>
      </c>
      <c r="B1" s="58" t="s">
        <v>2934</v>
      </c>
      <c r="C1" s="45" t="s">
        <v>5</v>
      </c>
      <c r="D1" s="46" t="s">
        <v>2104</v>
      </c>
      <c r="E1" s="46" t="s">
        <v>6</v>
      </c>
      <c r="F1" s="46" t="s">
        <v>2110</v>
      </c>
      <c r="G1" s="46" t="s">
        <v>2105</v>
      </c>
      <c r="H1" s="46" t="s">
        <v>2112</v>
      </c>
      <c r="I1" s="46" t="s">
        <v>2292</v>
      </c>
      <c r="J1" s="46" t="s">
        <v>8</v>
      </c>
      <c r="K1" s="46" t="s">
        <v>2107</v>
      </c>
      <c r="L1" s="46" t="s">
        <v>2108</v>
      </c>
      <c r="M1" s="46" t="s">
        <v>2117</v>
      </c>
      <c r="N1" s="46" t="s">
        <v>2109</v>
      </c>
      <c r="O1" s="46" t="s">
        <v>9</v>
      </c>
      <c r="P1" s="46" t="s">
        <v>2111</v>
      </c>
      <c r="Q1" s="46" t="s">
        <v>2105</v>
      </c>
      <c r="R1" s="46" t="s">
        <v>2112</v>
      </c>
      <c r="S1" s="46" t="s">
        <v>2113</v>
      </c>
      <c r="T1" s="46" t="s">
        <v>8</v>
      </c>
      <c r="U1" s="46" t="s">
        <v>2114</v>
      </c>
      <c r="V1" s="46" t="s">
        <v>2115</v>
      </c>
      <c r="W1" s="46" t="s">
        <v>2116</v>
      </c>
      <c r="X1" s="46" t="s">
        <v>2118</v>
      </c>
      <c r="Y1" s="46" t="s">
        <v>2119</v>
      </c>
      <c r="Z1" s="46" t="s">
        <v>2120</v>
      </c>
      <c r="AA1" s="46" t="s">
        <v>2121</v>
      </c>
      <c r="AB1" s="46" t="s">
        <v>2122</v>
      </c>
      <c r="AC1" s="46" t="s">
        <v>10</v>
      </c>
      <c r="AD1" s="47" t="s">
        <v>2123</v>
      </c>
      <c r="AE1" s="47" t="s">
        <v>2124</v>
      </c>
      <c r="AF1" s="47" t="s">
        <v>2125</v>
      </c>
      <c r="AG1" s="47" t="s">
        <v>11</v>
      </c>
      <c r="AH1" s="47" t="s">
        <v>2126</v>
      </c>
      <c r="AI1" s="47" t="s">
        <v>4448</v>
      </c>
      <c r="AJ1" s="47" t="s">
        <v>4449</v>
      </c>
      <c r="AK1" s="47" t="s">
        <v>2127</v>
      </c>
      <c r="AL1" s="47" t="s">
        <v>2105</v>
      </c>
      <c r="AM1" s="47" t="s">
        <v>2112</v>
      </c>
      <c r="AN1" s="47" t="s">
        <v>8</v>
      </c>
      <c r="AO1" s="47" t="s">
        <v>2128</v>
      </c>
      <c r="AP1" s="47" t="s">
        <v>2129</v>
      </c>
      <c r="AQ1" s="47" t="s">
        <v>2293</v>
      </c>
      <c r="AR1" s="47" t="s">
        <v>2118</v>
      </c>
      <c r="AS1" s="47" t="s">
        <v>2131</v>
      </c>
      <c r="AT1" s="47" t="s">
        <v>2132</v>
      </c>
      <c r="AU1" s="47" t="s">
        <v>2133</v>
      </c>
      <c r="AV1" s="47" t="s">
        <v>2134</v>
      </c>
      <c r="AW1" s="47" t="s">
        <v>2135</v>
      </c>
      <c r="AX1" s="47" t="s">
        <v>12</v>
      </c>
      <c r="AY1" s="47" t="s">
        <v>2136</v>
      </c>
      <c r="AZ1" s="47" t="s">
        <v>2137</v>
      </c>
      <c r="BA1" s="47" t="s">
        <v>2138</v>
      </c>
      <c r="BB1" s="47" t="s">
        <v>2139</v>
      </c>
      <c r="BC1" s="47" t="s">
        <v>8</v>
      </c>
      <c r="BD1" s="47" t="s">
        <v>2140</v>
      </c>
      <c r="BE1" s="47" t="s">
        <v>2141</v>
      </c>
      <c r="BF1" s="47" t="s">
        <v>2142</v>
      </c>
      <c r="BG1" s="47" t="s">
        <v>2118</v>
      </c>
      <c r="BH1" s="47" t="s">
        <v>2143</v>
      </c>
      <c r="BI1" s="47" t="s">
        <v>2144</v>
      </c>
      <c r="BJ1" s="47" t="s">
        <v>2145</v>
      </c>
      <c r="BK1" s="47" t="s">
        <v>2134</v>
      </c>
      <c r="BL1" s="48" t="s">
        <v>2146</v>
      </c>
      <c r="BM1" s="48" t="s">
        <v>2147</v>
      </c>
      <c r="BN1" s="48" t="s">
        <v>2148</v>
      </c>
      <c r="BO1" s="48" t="s">
        <v>7</v>
      </c>
      <c r="BP1" s="48" t="s">
        <v>2149</v>
      </c>
      <c r="BQ1" s="48" t="s">
        <v>2150</v>
      </c>
      <c r="BR1" s="48" t="s">
        <v>13</v>
      </c>
      <c r="BS1" s="49" t="s">
        <v>2151</v>
      </c>
      <c r="BT1" s="49" t="s">
        <v>2152</v>
      </c>
      <c r="BU1" s="49" t="s">
        <v>14</v>
      </c>
      <c r="BV1" s="49" t="s">
        <v>2153</v>
      </c>
      <c r="BW1" s="50" t="s">
        <v>15</v>
      </c>
    </row>
    <row r="2" spans="1:75" s="113" customFormat="1" x14ac:dyDescent="0.25">
      <c r="A2" s="105"/>
      <c r="B2" s="106"/>
      <c r="C2" s="107"/>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9"/>
      <c r="AE2" s="109"/>
      <c r="AF2" s="109"/>
      <c r="AG2" s="109"/>
      <c r="AH2" s="109"/>
      <c r="AI2" s="109"/>
      <c r="AJ2" s="109">
        <f>AVERAGE(AJ3:AJ273)</f>
        <v>2.4230434782608699</v>
      </c>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10"/>
      <c r="BM2" s="110"/>
      <c r="BN2" s="110"/>
      <c r="BO2" s="110"/>
      <c r="BP2" s="110"/>
      <c r="BQ2" s="110"/>
      <c r="BR2" s="110"/>
      <c r="BS2" s="111"/>
      <c r="BT2" s="111"/>
      <c r="BU2" s="111"/>
      <c r="BV2" s="111"/>
      <c r="BW2" s="112"/>
    </row>
    <row r="3" spans="1:75" s="43" customFormat="1" x14ac:dyDescent="0.25">
      <c r="A3" s="36" t="s">
        <v>663</v>
      </c>
      <c r="B3" s="59">
        <f>VLOOKUP(A3,Pop!A1:B945,2,FALSE)</f>
        <v>1589</v>
      </c>
      <c r="C3" s="37" t="s">
        <v>17</v>
      </c>
      <c r="D3" s="38">
        <v>642</v>
      </c>
      <c r="E3" s="38" t="s">
        <v>17</v>
      </c>
      <c r="F3" s="38">
        <v>28.1</v>
      </c>
      <c r="G3" s="38" t="s">
        <v>21</v>
      </c>
      <c r="H3" s="38"/>
      <c r="I3" s="38">
        <v>1000</v>
      </c>
      <c r="J3" s="38">
        <v>0.46</v>
      </c>
      <c r="K3" s="38">
        <v>46.5</v>
      </c>
      <c r="L3" s="38">
        <v>69.5</v>
      </c>
      <c r="M3" s="38"/>
      <c r="N3" s="38">
        <v>81</v>
      </c>
      <c r="O3" s="38" t="s">
        <v>17</v>
      </c>
      <c r="P3" s="38">
        <v>28.1</v>
      </c>
      <c r="Q3" s="38" t="s">
        <v>21</v>
      </c>
      <c r="R3" s="38"/>
      <c r="S3" s="38">
        <v>1000</v>
      </c>
      <c r="T3" s="38">
        <v>0.46</v>
      </c>
      <c r="U3" s="38">
        <v>138.5</v>
      </c>
      <c r="V3" s="38">
        <v>943.5</v>
      </c>
      <c r="W3" s="38"/>
      <c r="X3" s="38" t="s">
        <v>19</v>
      </c>
      <c r="Y3" s="38"/>
      <c r="Z3" s="38"/>
      <c r="AA3" s="38"/>
      <c r="AB3" s="38"/>
      <c r="AC3" s="38" t="s">
        <v>666</v>
      </c>
      <c r="AD3" s="39">
        <v>638</v>
      </c>
      <c r="AE3" s="39">
        <v>76</v>
      </c>
      <c r="AF3" s="39"/>
      <c r="AG3" s="39" t="s">
        <v>17</v>
      </c>
      <c r="AH3" s="39">
        <v>30.2</v>
      </c>
      <c r="AI3" s="39" t="e">
        <f>VLOOKUP(A3,'2016 Results'!C4:AG315,15,FALSE)</f>
        <v>#N/A</v>
      </c>
      <c r="AJ3" s="39"/>
      <c r="AK3" s="39">
        <v>0</v>
      </c>
      <c r="AL3" s="39" t="s">
        <v>21</v>
      </c>
      <c r="AM3" s="39"/>
      <c r="AN3" s="39">
        <v>3</v>
      </c>
      <c r="AO3" s="39">
        <v>30.2</v>
      </c>
      <c r="AP3" s="39">
        <v>33.200000000000003</v>
      </c>
      <c r="AQ3" s="39"/>
      <c r="AR3" s="39" t="s">
        <v>19</v>
      </c>
      <c r="AS3" s="39"/>
      <c r="AT3" s="39"/>
      <c r="AU3" s="39"/>
      <c r="AV3" s="39"/>
      <c r="AW3" s="39"/>
      <c r="AX3" s="39" t="s">
        <v>17</v>
      </c>
      <c r="AY3" s="39">
        <v>30.2</v>
      </c>
      <c r="AZ3" s="39">
        <v>0</v>
      </c>
      <c r="BA3" s="39" t="s">
        <v>21</v>
      </c>
      <c r="BB3" s="39"/>
      <c r="BC3" s="39">
        <v>3</v>
      </c>
      <c r="BD3" s="39"/>
      <c r="BE3" s="39">
        <v>33.200000000000003</v>
      </c>
      <c r="BF3" s="39"/>
      <c r="BG3" s="39" t="s">
        <v>19</v>
      </c>
      <c r="BH3" s="39"/>
      <c r="BI3" s="39"/>
      <c r="BJ3" s="39"/>
      <c r="BK3" s="39"/>
      <c r="BL3" s="40" t="s">
        <v>17</v>
      </c>
      <c r="BM3" s="40">
        <v>8.5</v>
      </c>
      <c r="BN3" s="40">
        <v>8.5</v>
      </c>
      <c r="BO3" s="40" t="s">
        <v>23</v>
      </c>
      <c r="BP3" s="40"/>
      <c r="BQ3" s="40"/>
      <c r="BR3" s="40" t="s">
        <v>667</v>
      </c>
      <c r="BS3" s="41" t="s">
        <v>20</v>
      </c>
      <c r="BT3" s="41"/>
      <c r="BU3" s="41" t="s">
        <v>17</v>
      </c>
      <c r="BV3" s="52">
        <v>6</v>
      </c>
      <c r="BW3" s="56"/>
    </row>
    <row r="4" spans="1:75" x14ac:dyDescent="0.25">
      <c r="A4" s="14" t="s">
        <v>2174</v>
      </c>
      <c r="B4" s="60">
        <f>VLOOKUP(A4,Pop!A4:B948,2,FALSE)</f>
        <v>567</v>
      </c>
      <c r="C4" s="15" t="s">
        <v>17</v>
      </c>
      <c r="D4" s="16">
        <v>228</v>
      </c>
      <c r="E4" s="16" t="s">
        <v>17</v>
      </c>
      <c r="F4" s="16">
        <v>37.1</v>
      </c>
      <c r="G4" s="16" t="s">
        <v>21</v>
      </c>
      <c r="I4" s="16">
        <v>2000</v>
      </c>
      <c r="J4" s="16" t="s">
        <v>699</v>
      </c>
      <c r="K4" s="16">
        <v>66.099999999999994</v>
      </c>
      <c r="L4" s="16">
        <v>95.1</v>
      </c>
      <c r="N4" s="16">
        <v>12</v>
      </c>
      <c r="O4" s="16" t="s">
        <v>17</v>
      </c>
      <c r="P4" s="16">
        <v>37.1</v>
      </c>
      <c r="Q4" s="16" t="s">
        <v>21</v>
      </c>
      <c r="S4" s="16">
        <v>2000</v>
      </c>
      <c r="T4" s="16" t="s">
        <v>700</v>
      </c>
      <c r="U4" s="16">
        <v>182.1</v>
      </c>
      <c r="V4" s="16" t="s">
        <v>75</v>
      </c>
      <c r="X4" s="16" t="s">
        <v>22</v>
      </c>
      <c r="Z4" s="24">
        <v>325000</v>
      </c>
      <c r="AC4" s="16" t="s">
        <v>701</v>
      </c>
      <c r="AD4" s="17">
        <v>226</v>
      </c>
      <c r="AE4" s="17">
        <v>12</v>
      </c>
      <c r="AF4" s="17">
        <v>16.84</v>
      </c>
      <c r="AG4" s="17" t="s">
        <v>17</v>
      </c>
      <c r="AH4" s="17">
        <v>15.24</v>
      </c>
      <c r="AI4" s="39" t="e">
        <f>VLOOKUP(A4,'2016 Results'!C7:AG318,15,FALSE)</f>
        <v>#N/A</v>
      </c>
      <c r="AJ4" s="39"/>
      <c r="AK4" s="17" t="s">
        <v>702</v>
      </c>
      <c r="AL4" s="17" t="s">
        <v>21</v>
      </c>
      <c r="AN4" s="17" t="s">
        <v>703</v>
      </c>
      <c r="AO4" s="17" t="s">
        <v>704</v>
      </c>
      <c r="AP4" s="17" t="s">
        <v>705</v>
      </c>
      <c r="AR4" s="17" t="s">
        <v>19</v>
      </c>
      <c r="AW4" s="17">
        <v>16.84</v>
      </c>
      <c r="AX4" s="17" t="s">
        <v>17</v>
      </c>
      <c r="AY4" s="17">
        <v>15.24</v>
      </c>
      <c r="AZ4" s="17" t="s">
        <v>702</v>
      </c>
      <c r="BA4" s="17" t="s">
        <v>21</v>
      </c>
      <c r="BC4" s="17" t="s">
        <v>706</v>
      </c>
      <c r="BD4" s="17" t="s">
        <v>707</v>
      </c>
      <c r="BE4" s="17" t="s">
        <v>708</v>
      </c>
      <c r="BG4" s="17" t="s">
        <v>19</v>
      </c>
      <c r="BL4" s="18" t="s">
        <v>20</v>
      </c>
      <c r="BS4" s="19" t="s">
        <v>20</v>
      </c>
      <c r="BU4" s="19" t="s">
        <v>17</v>
      </c>
      <c r="BV4" s="54" t="s">
        <v>709</v>
      </c>
    </row>
    <row r="5" spans="1:75" x14ac:dyDescent="0.25">
      <c r="A5" s="14" t="s">
        <v>251</v>
      </c>
      <c r="B5" s="60">
        <f>VLOOKUP(A5,Pop!A5:B949,2,FALSE)</f>
        <v>1486</v>
      </c>
      <c r="C5" s="15" t="s">
        <v>17</v>
      </c>
      <c r="D5" s="16">
        <v>620</v>
      </c>
      <c r="E5" s="16" t="s">
        <v>17</v>
      </c>
      <c r="F5" s="16">
        <v>7.56</v>
      </c>
      <c r="G5" s="16" t="s">
        <v>21</v>
      </c>
      <c r="I5" s="24">
        <v>1000</v>
      </c>
      <c r="J5" s="16">
        <v>3.08</v>
      </c>
      <c r="K5" s="16">
        <v>19.88</v>
      </c>
      <c r="L5" s="16">
        <v>32.479999999999997</v>
      </c>
      <c r="N5" s="16">
        <v>81</v>
      </c>
      <c r="O5" s="16" t="s">
        <v>17</v>
      </c>
      <c r="P5" s="16">
        <v>7.56</v>
      </c>
      <c r="Q5" s="16" t="s">
        <v>21</v>
      </c>
      <c r="S5" s="16">
        <v>1000</v>
      </c>
      <c r="T5" s="16">
        <v>3.08</v>
      </c>
      <c r="U5" s="16">
        <v>64.13</v>
      </c>
      <c r="V5" s="16">
        <v>433.38</v>
      </c>
      <c r="X5" s="16" t="s">
        <v>19</v>
      </c>
      <c r="AD5" s="17">
        <v>617</v>
      </c>
      <c r="AE5" s="17">
        <v>81</v>
      </c>
      <c r="AF5" s="17">
        <v>14.02</v>
      </c>
      <c r="AG5" s="17" t="s">
        <v>17</v>
      </c>
      <c r="AH5" s="17">
        <v>14.02</v>
      </c>
      <c r="AI5" s="39" t="e">
        <f>VLOOKUP(A5,'2016 Results'!C8:AG319,15,FALSE)</f>
        <v>#N/A</v>
      </c>
      <c r="AJ5" s="39"/>
      <c r="AK5" s="25">
        <v>3000</v>
      </c>
      <c r="AL5" s="17" t="s">
        <v>21</v>
      </c>
      <c r="AN5" s="17">
        <v>0.71</v>
      </c>
      <c r="AQ5" s="17" t="s">
        <v>254</v>
      </c>
      <c r="AR5" s="17" t="s">
        <v>19</v>
      </c>
      <c r="AW5" s="17">
        <v>19.63</v>
      </c>
      <c r="AX5" s="17" t="s">
        <v>17</v>
      </c>
      <c r="AY5" s="17">
        <v>19.63</v>
      </c>
      <c r="AZ5" s="25">
        <v>20000</v>
      </c>
      <c r="BA5" s="17" t="s">
        <v>21</v>
      </c>
      <c r="BC5" s="17">
        <v>30.83</v>
      </c>
      <c r="BF5" s="17" t="s">
        <v>255</v>
      </c>
      <c r="BG5" s="17" t="s">
        <v>19</v>
      </c>
      <c r="BL5" s="18" t="s">
        <v>20</v>
      </c>
      <c r="BS5" s="19" t="s">
        <v>20</v>
      </c>
      <c r="BU5" s="19" t="s">
        <v>20</v>
      </c>
    </row>
    <row r="6" spans="1:75" x14ac:dyDescent="0.25">
      <c r="A6" s="14" t="s">
        <v>673</v>
      </c>
      <c r="B6" s="60">
        <f>VLOOKUP(A6,Pop!A6:B950,2,FALSE)</f>
        <v>505</v>
      </c>
      <c r="C6" s="15" t="s">
        <v>17</v>
      </c>
      <c r="D6" s="16">
        <v>200</v>
      </c>
      <c r="E6" s="16" t="s">
        <v>17</v>
      </c>
      <c r="F6" s="16">
        <v>15</v>
      </c>
      <c r="G6" s="16" t="s">
        <v>21</v>
      </c>
      <c r="I6" s="16">
        <v>1000</v>
      </c>
      <c r="J6" s="16">
        <v>5.85</v>
      </c>
      <c r="K6" s="16">
        <v>38.4</v>
      </c>
      <c r="L6" s="16">
        <v>67.650000000000006</v>
      </c>
      <c r="N6" s="16">
        <v>4</v>
      </c>
      <c r="O6" s="16" t="s">
        <v>17</v>
      </c>
      <c r="P6" s="16">
        <v>15</v>
      </c>
      <c r="Q6" s="16" t="s">
        <v>21</v>
      </c>
      <c r="S6" s="16">
        <v>1000</v>
      </c>
      <c r="T6" s="16">
        <v>5.85</v>
      </c>
      <c r="U6" s="16">
        <v>155.4</v>
      </c>
      <c r="V6" s="16">
        <v>1179.1500000000001</v>
      </c>
      <c r="X6" s="16" t="s">
        <v>19</v>
      </c>
      <c r="AD6" s="17">
        <v>200</v>
      </c>
      <c r="AE6" s="17">
        <v>4</v>
      </c>
      <c r="AF6" s="17">
        <v>20.5</v>
      </c>
      <c r="AG6" s="17" t="s">
        <v>17</v>
      </c>
      <c r="AH6" s="17">
        <v>20.5</v>
      </c>
      <c r="AI6" s="39" t="e">
        <f>VLOOKUP(A6,'2016 Results'!C9:AG320,15,FALSE)</f>
        <v>#N/A</v>
      </c>
      <c r="AJ6" s="39"/>
      <c r="AK6" s="17">
        <v>1000</v>
      </c>
      <c r="AL6" s="17" t="s">
        <v>21</v>
      </c>
      <c r="AN6" s="17">
        <v>6.79</v>
      </c>
      <c r="AR6" s="17" t="s">
        <v>19</v>
      </c>
      <c r="AW6" s="17">
        <v>170</v>
      </c>
      <c r="AX6" s="17" t="s">
        <v>17</v>
      </c>
      <c r="AY6" s="17">
        <v>20.5</v>
      </c>
      <c r="AZ6" s="17">
        <v>1000</v>
      </c>
      <c r="BA6" s="17" t="s">
        <v>21</v>
      </c>
      <c r="BC6" s="17">
        <v>6.79</v>
      </c>
      <c r="BG6" s="17" t="s">
        <v>19</v>
      </c>
      <c r="BL6" s="18" t="s">
        <v>20</v>
      </c>
      <c r="BS6" s="19" t="s">
        <v>20</v>
      </c>
      <c r="BU6" s="19" t="s">
        <v>20</v>
      </c>
    </row>
    <row r="7" spans="1:75" x14ac:dyDescent="0.25">
      <c r="A7" s="14" t="s">
        <v>1703</v>
      </c>
      <c r="B7" s="60">
        <f>VLOOKUP(A7,Pop!A8:B952,2,FALSE)</f>
        <v>1029</v>
      </c>
      <c r="C7" s="15" t="s">
        <v>17</v>
      </c>
      <c r="D7" s="16">
        <v>500</v>
      </c>
      <c r="E7" s="16" t="s">
        <v>17</v>
      </c>
      <c r="F7" s="16">
        <v>6.74</v>
      </c>
      <c r="G7" s="16" t="s">
        <v>21</v>
      </c>
      <c r="I7" s="16">
        <v>1496</v>
      </c>
      <c r="J7" s="16" t="s">
        <v>1706</v>
      </c>
      <c r="K7" s="16">
        <v>16.14</v>
      </c>
      <c r="L7" s="16">
        <v>24.69</v>
      </c>
      <c r="N7" s="16">
        <v>50</v>
      </c>
      <c r="O7" s="16" t="s">
        <v>17</v>
      </c>
      <c r="P7" s="16">
        <v>6.74</v>
      </c>
      <c r="Q7" s="16" t="s">
        <v>21</v>
      </c>
      <c r="S7" s="16">
        <v>1496</v>
      </c>
      <c r="T7" s="16" t="s">
        <v>1707</v>
      </c>
      <c r="U7" s="16">
        <v>45.24</v>
      </c>
      <c r="V7" s="16">
        <v>151.21</v>
      </c>
      <c r="X7" s="16" t="s">
        <v>19</v>
      </c>
      <c r="AD7" s="17">
        <v>450</v>
      </c>
      <c r="AE7" s="17">
        <v>50</v>
      </c>
      <c r="AF7" s="17">
        <v>16.41</v>
      </c>
      <c r="AG7" s="17" t="s">
        <v>17</v>
      </c>
      <c r="AH7" s="17">
        <v>6.74</v>
      </c>
      <c r="AI7" s="39" t="str">
        <f>VLOOKUP(A7,'2016 Results'!C11:AG322,15,FALSE)</f>
        <v/>
      </c>
      <c r="AJ7" s="39"/>
      <c r="AK7" s="17">
        <v>1496</v>
      </c>
      <c r="AN7" s="17" t="s">
        <v>1708</v>
      </c>
      <c r="AQ7" s="17" t="s">
        <v>1709</v>
      </c>
      <c r="AR7" s="17" t="s">
        <v>147</v>
      </c>
      <c r="AU7" s="25">
        <v>2500000</v>
      </c>
      <c r="AW7" s="17">
        <v>16.41</v>
      </c>
      <c r="AX7" s="17" t="s">
        <v>17</v>
      </c>
      <c r="AY7" s="17">
        <v>16.41</v>
      </c>
      <c r="AZ7" s="17">
        <v>1496</v>
      </c>
      <c r="BA7" s="17" t="s">
        <v>21</v>
      </c>
      <c r="BC7" s="17" t="s">
        <v>1710</v>
      </c>
      <c r="BF7" s="17" t="s">
        <v>287</v>
      </c>
      <c r="BG7" s="17" t="s">
        <v>147</v>
      </c>
      <c r="BJ7" s="25">
        <v>2500000</v>
      </c>
      <c r="BL7" s="18" t="s">
        <v>17</v>
      </c>
      <c r="BM7" s="18">
        <v>2</v>
      </c>
      <c r="BN7" s="18">
        <v>2</v>
      </c>
      <c r="BO7" s="18" t="s">
        <v>21</v>
      </c>
      <c r="BR7" s="18" t="s">
        <v>62</v>
      </c>
      <c r="BS7" s="19" t="s">
        <v>20</v>
      </c>
      <c r="BU7" s="19" t="s">
        <v>17</v>
      </c>
      <c r="BV7" s="54">
        <v>5</v>
      </c>
    </row>
    <row r="8" spans="1:75" x14ac:dyDescent="0.25">
      <c r="A8" s="14" t="s">
        <v>2183</v>
      </c>
      <c r="B8" s="60">
        <f>VLOOKUP(A8,Pop!A9:B953,2,FALSE)</f>
        <v>1216</v>
      </c>
      <c r="C8" s="15" t="s">
        <v>17</v>
      </c>
      <c r="D8" s="16">
        <v>461</v>
      </c>
      <c r="E8" s="16" t="s">
        <v>17</v>
      </c>
      <c r="F8" s="16">
        <v>13.5</v>
      </c>
      <c r="G8" s="16" t="s">
        <v>21</v>
      </c>
      <c r="I8" s="16">
        <v>0</v>
      </c>
      <c r="J8" s="16" t="s">
        <v>1067</v>
      </c>
      <c r="K8" s="16">
        <v>45.4</v>
      </c>
      <c r="L8" s="16">
        <v>77.3</v>
      </c>
      <c r="N8" s="16">
        <v>86</v>
      </c>
      <c r="O8" s="16" t="s">
        <v>17</v>
      </c>
      <c r="P8" s="16">
        <v>13.5</v>
      </c>
      <c r="Q8" s="16" t="s">
        <v>21</v>
      </c>
      <c r="S8" s="16">
        <v>0</v>
      </c>
      <c r="T8" s="16" t="s">
        <v>1067</v>
      </c>
      <c r="U8" s="16">
        <v>173</v>
      </c>
      <c r="V8" s="26">
        <v>1289.5</v>
      </c>
      <c r="X8" s="16" t="s">
        <v>19</v>
      </c>
      <c r="AD8" s="17">
        <v>440</v>
      </c>
      <c r="AE8" s="17">
        <v>72</v>
      </c>
      <c r="AF8" s="17">
        <v>34</v>
      </c>
      <c r="AG8" s="17" t="s">
        <v>17</v>
      </c>
      <c r="AH8" s="17">
        <v>13</v>
      </c>
      <c r="AI8" s="39" t="str">
        <f>VLOOKUP(A8,'2016 Results'!C12:AG323,15,FALSE)</f>
        <v/>
      </c>
      <c r="AJ8" s="39"/>
      <c r="AK8" s="17">
        <v>0</v>
      </c>
      <c r="AL8" s="17" t="s">
        <v>21</v>
      </c>
      <c r="AN8" s="17" t="s">
        <v>1068</v>
      </c>
      <c r="AQ8" s="17" t="s">
        <v>1069</v>
      </c>
      <c r="AR8" s="17" t="s">
        <v>19</v>
      </c>
      <c r="AW8" s="17">
        <v>42</v>
      </c>
      <c r="AX8" s="17" t="s">
        <v>17</v>
      </c>
      <c r="AY8" s="17">
        <v>13</v>
      </c>
      <c r="AZ8" s="17">
        <v>0</v>
      </c>
      <c r="BA8" s="17" t="s">
        <v>21</v>
      </c>
      <c r="BC8" s="17" t="s">
        <v>1068</v>
      </c>
      <c r="BF8" s="17" t="s">
        <v>1070</v>
      </c>
      <c r="BG8" s="17" t="s">
        <v>147</v>
      </c>
      <c r="BJ8" s="25">
        <v>1100000</v>
      </c>
      <c r="BL8" s="18" t="s">
        <v>17</v>
      </c>
      <c r="BM8" s="18" t="s">
        <v>1071</v>
      </c>
      <c r="BN8" s="18" t="s">
        <v>1072</v>
      </c>
      <c r="BO8" s="18" t="s">
        <v>23</v>
      </c>
      <c r="BP8" s="18" t="s">
        <v>1073</v>
      </c>
      <c r="BR8" s="18" t="s">
        <v>1074</v>
      </c>
      <c r="BS8" s="19" t="s">
        <v>17</v>
      </c>
      <c r="BT8" s="19" t="s">
        <v>1075</v>
      </c>
      <c r="BU8" s="19" t="s">
        <v>20</v>
      </c>
    </row>
    <row r="9" spans="1:75" x14ac:dyDescent="0.25">
      <c r="A9" s="14" t="s">
        <v>690</v>
      </c>
      <c r="B9" s="60">
        <f>VLOOKUP(A9,Pop!A10:B954,2,FALSE)</f>
        <v>14541</v>
      </c>
      <c r="C9" s="15" t="s">
        <v>17</v>
      </c>
      <c r="D9" s="16">
        <v>7137</v>
      </c>
      <c r="E9" s="16" t="s">
        <v>17</v>
      </c>
      <c r="F9" s="16">
        <v>11.01</v>
      </c>
      <c r="G9" s="16" t="s">
        <v>21</v>
      </c>
      <c r="I9" s="16">
        <v>1000</v>
      </c>
      <c r="J9" s="16">
        <v>6.01</v>
      </c>
      <c r="K9" s="16">
        <v>35.049999999999997</v>
      </c>
      <c r="L9" s="16">
        <v>65.099999999999994</v>
      </c>
      <c r="N9" s="16">
        <v>512</v>
      </c>
      <c r="O9" s="16" t="s">
        <v>17</v>
      </c>
      <c r="P9" s="16">
        <v>21.01</v>
      </c>
      <c r="Q9" s="16" t="s">
        <v>21</v>
      </c>
      <c r="S9" s="16">
        <v>1000</v>
      </c>
      <c r="T9" s="16">
        <v>6.01</v>
      </c>
      <c r="U9" s="16">
        <v>165.25</v>
      </c>
      <c r="V9" s="16">
        <v>1217</v>
      </c>
      <c r="X9" s="16" t="s">
        <v>19</v>
      </c>
      <c r="AC9" s="16" t="s">
        <v>95</v>
      </c>
      <c r="AD9" s="17">
        <v>5669</v>
      </c>
      <c r="AE9" s="17">
        <v>421</v>
      </c>
      <c r="AG9" s="17" t="s">
        <v>17</v>
      </c>
      <c r="AH9" s="17">
        <v>12.62</v>
      </c>
      <c r="AI9" s="39">
        <f>VLOOKUP(A9,'2016 Results'!C13:AG324,15,FALSE)</f>
        <v>5</v>
      </c>
      <c r="AJ9" s="39">
        <f t="shared" ref="AJ9:AJ53" si="0">AH9-AI9</f>
        <v>7.6199999999999992</v>
      </c>
      <c r="AK9" s="17">
        <v>1000</v>
      </c>
      <c r="AL9" s="17" t="s">
        <v>21</v>
      </c>
      <c r="AN9" s="17">
        <v>7.62</v>
      </c>
      <c r="AP9" s="17">
        <v>7.62</v>
      </c>
      <c r="AR9" s="17" t="s">
        <v>42</v>
      </c>
      <c r="AV9" s="17" t="s">
        <v>693</v>
      </c>
      <c r="AX9" s="17" t="s">
        <v>17</v>
      </c>
      <c r="AY9" s="17">
        <v>12.62</v>
      </c>
      <c r="AZ9" s="17">
        <v>1000</v>
      </c>
      <c r="BA9" s="17" t="s">
        <v>21</v>
      </c>
      <c r="BC9" s="17">
        <v>7.62</v>
      </c>
      <c r="BE9" s="17">
        <v>7.62</v>
      </c>
      <c r="BG9" s="17" t="s">
        <v>42</v>
      </c>
      <c r="BK9" s="17" t="s">
        <v>694</v>
      </c>
      <c r="BL9" s="18" t="s">
        <v>17</v>
      </c>
      <c r="BM9" s="18">
        <v>5</v>
      </c>
      <c r="BN9" s="18">
        <v>5</v>
      </c>
      <c r="BO9" s="18" t="s">
        <v>23</v>
      </c>
      <c r="BP9" s="18" t="s">
        <v>695</v>
      </c>
      <c r="BR9" s="18" t="s">
        <v>696</v>
      </c>
      <c r="BS9" s="19" t="s">
        <v>20</v>
      </c>
      <c r="BU9" s="19" t="s">
        <v>17</v>
      </c>
      <c r="BV9" s="54">
        <v>2.85</v>
      </c>
    </row>
    <row r="10" spans="1:75" x14ac:dyDescent="0.25">
      <c r="A10" s="14" t="s">
        <v>2247</v>
      </c>
      <c r="B10" s="60">
        <f>VLOOKUP(A10,Pop!A13:B957,2,FALSE)</f>
        <v>311</v>
      </c>
      <c r="C10" s="15" t="s">
        <v>17</v>
      </c>
      <c r="D10" s="16">
        <v>130</v>
      </c>
      <c r="E10" s="16" t="s">
        <v>17</v>
      </c>
      <c r="F10" s="16">
        <v>14.5</v>
      </c>
      <c r="G10" s="16" t="s">
        <v>21</v>
      </c>
      <c r="I10" s="16">
        <v>0</v>
      </c>
      <c r="J10" s="16" t="s">
        <v>1469</v>
      </c>
      <c r="K10" s="16">
        <v>45.55</v>
      </c>
      <c r="L10" s="16">
        <v>76.599999999999994</v>
      </c>
      <c r="N10" s="16">
        <v>9</v>
      </c>
      <c r="O10" s="16" t="s">
        <v>17</v>
      </c>
      <c r="P10" s="16">
        <v>14.5</v>
      </c>
      <c r="Q10" s="16" t="s">
        <v>21</v>
      </c>
      <c r="S10" s="16">
        <v>0</v>
      </c>
      <c r="T10" s="16">
        <v>6.21</v>
      </c>
      <c r="U10" s="16" t="s">
        <v>95</v>
      </c>
      <c r="V10" s="16" t="s">
        <v>95</v>
      </c>
      <c r="W10" s="16" t="s">
        <v>1470</v>
      </c>
      <c r="X10" s="16" t="s">
        <v>175</v>
      </c>
      <c r="AB10" s="16" t="s">
        <v>1471</v>
      </c>
      <c r="AD10" s="17">
        <v>121</v>
      </c>
      <c r="AE10" s="17">
        <v>9</v>
      </c>
      <c r="AF10" s="17">
        <v>29.3</v>
      </c>
      <c r="AG10" s="17" t="s">
        <v>17</v>
      </c>
      <c r="AH10" s="17">
        <v>19.5</v>
      </c>
      <c r="AI10" s="39">
        <f>VLOOKUP(A10,'2016 Results'!C16:AG327,15,FALSE)</f>
        <v>15</v>
      </c>
      <c r="AJ10" s="39">
        <f t="shared" si="0"/>
        <v>4.5</v>
      </c>
      <c r="AK10" s="17">
        <v>0</v>
      </c>
      <c r="AL10" s="17" t="s">
        <v>21</v>
      </c>
      <c r="AN10" s="17">
        <v>4.9000000000000004</v>
      </c>
      <c r="AP10" s="17">
        <v>4.9000000000000004</v>
      </c>
      <c r="AR10" s="17" t="s">
        <v>175</v>
      </c>
      <c r="AV10" s="17" t="s">
        <v>1472</v>
      </c>
      <c r="AW10" s="17">
        <v>29.3</v>
      </c>
      <c r="AX10" s="17" t="s">
        <v>17</v>
      </c>
      <c r="AY10" s="17">
        <v>19.5</v>
      </c>
      <c r="AZ10" s="17">
        <v>0</v>
      </c>
      <c r="BA10" s="17" t="s">
        <v>21</v>
      </c>
      <c r="BE10" s="17">
        <v>4.9000000000000004</v>
      </c>
      <c r="BG10" s="17" t="s">
        <v>175</v>
      </c>
      <c r="BK10" s="17" t="s">
        <v>1473</v>
      </c>
      <c r="BL10" s="18" t="s">
        <v>20</v>
      </c>
      <c r="BS10" s="19" t="s">
        <v>20</v>
      </c>
      <c r="BU10" s="19" t="s">
        <v>20</v>
      </c>
    </row>
    <row r="11" spans="1:75" x14ac:dyDescent="0.25">
      <c r="A11" s="14" t="s">
        <v>2202</v>
      </c>
      <c r="B11" s="60">
        <f>VLOOKUP(A11,Pop!A14:B958,2,FALSE)</f>
        <v>1670</v>
      </c>
      <c r="C11" s="15" t="s">
        <v>17</v>
      </c>
      <c r="D11" s="16">
        <v>715</v>
      </c>
      <c r="E11" s="16" t="s">
        <v>17</v>
      </c>
      <c r="F11" s="16">
        <v>17.5</v>
      </c>
      <c r="G11" s="16" t="s">
        <v>21</v>
      </c>
      <c r="I11" s="16">
        <v>2500</v>
      </c>
      <c r="J11" s="16" t="s">
        <v>1657</v>
      </c>
      <c r="N11" s="16" t="s">
        <v>1658</v>
      </c>
      <c r="O11" s="16" t="s">
        <v>17</v>
      </c>
      <c r="P11" s="16">
        <v>17.5</v>
      </c>
      <c r="Q11" s="16" t="s">
        <v>21</v>
      </c>
      <c r="S11" s="16">
        <v>2500</v>
      </c>
      <c r="T11" s="16" t="s">
        <v>1657</v>
      </c>
      <c r="X11" s="16" t="s">
        <v>19</v>
      </c>
      <c r="AD11" s="17">
        <v>715</v>
      </c>
      <c r="AE11" s="17">
        <v>15</v>
      </c>
      <c r="AF11" s="17">
        <v>55</v>
      </c>
      <c r="AG11" s="17" t="s">
        <v>17</v>
      </c>
      <c r="AH11" s="17">
        <v>14</v>
      </c>
      <c r="AI11" s="39" t="str">
        <f>VLOOKUP(A11,'2016 Results'!C17:AG328,15,FALSE)</f>
        <v/>
      </c>
      <c r="AJ11" s="39"/>
      <c r="AK11" s="17">
        <v>2500</v>
      </c>
      <c r="AL11" s="17" t="s">
        <v>21</v>
      </c>
      <c r="AN11" s="17" t="s">
        <v>1659</v>
      </c>
      <c r="AR11" s="17" t="s">
        <v>59</v>
      </c>
      <c r="AT11" s="17" t="s">
        <v>1660</v>
      </c>
      <c r="AW11" s="17">
        <v>55</v>
      </c>
      <c r="AX11" s="17" t="s">
        <v>17</v>
      </c>
      <c r="AY11" s="17">
        <v>14</v>
      </c>
      <c r="AZ11" s="17">
        <v>2500</v>
      </c>
      <c r="BA11" s="17" t="s">
        <v>21</v>
      </c>
      <c r="BC11" s="17">
        <v>5.44</v>
      </c>
      <c r="BG11" s="17" t="s">
        <v>59</v>
      </c>
      <c r="BI11" s="17" t="s">
        <v>1661</v>
      </c>
      <c r="BL11" s="18" t="s">
        <v>20</v>
      </c>
      <c r="BS11" s="19" t="s">
        <v>20</v>
      </c>
      <c r="BU11" s="19" t="s">
        <v>17</v>
      </c>
      <c r="BV11" s="54">
        <v>11.5</v>
      </c>
    </row>
    <row r="12" spans="1:75" x14ac:dyDescent="0.25">
      <c r="A12" s="14" t="s">
        <v>603</v>
      </c>
      <c r="B12" s="60">
        <f>VLOOKUP(A12,Pop!A16:B960,2,FALSE)</f>
        <v>1506</v>
      </c>
      <c r="C12" s="15" t="s">
        <v>17</v>
      </c>
      <c r="D12" s="16">
        <v>683</v>
      </c>
      <c r="E12" s="16" t="s">
        <v>17</v>
      </c>
      <c r="F12" s="16">
        <v>21.83</v>
      </c>
      <c r="G12" s="16" t="s">
        <v>21</v>
      </c>
      <c r="I12" s="16">
        <v>1000</v>
      </c>
      <c r="J12" s="16" t="s">
        <v>606</v>
      </c>
      <c r="K12" s="16">
        <v>42.03</v>
      </c>
      <c r="L12" s="16">
        <v>65.73</v>
      </c>
      <c r="M12" s="16" t="s">
        <v>607</v>
      </c>
      <c r="N12" s="16">
        <v>101</v>
      </c>
      <c r="O12" s="16" t="s">
        <v>17</v>
      </c>
      <c r="P12" s="16">
        <v>21.83</v>
      </c>
      <c r="Q12" s="16" t="s">
        <v>21</v>
      </c>
      <c r="S12" s="24">
        <v>1000</v>
      </c>
      <c r="T12" s="16">
        <v>5.05</v>
      </c>
      <c r="W12" s="16" t="s">
        <v>608</v>
      </c>
      <c r="X12" s="16" t="s">
        <v>22</v>
      </c>
      <c r="Y12" s="16" t="s">
        <v>609</v>
      </c>
      <c r="Z12" s="16" t="s">
        <v>610</v>
      </c>
      <c r="AC12" s="16" t="s">
        <v>75</v>
      </c>
      <c r="AD12" s="17">
        <v>665</v>
      </c>
      <c r="AE12" s="17">
        <v>95</v>
      </c>
      <c r="AF12" s="17">
        <v>35.729999999999997</v>
      </c>
      <c r="AG12" s="17" t="s">
        <v>17</v>
      </c>
      <c r="AH12" s="17">
        <v>18.559999999999999</v>
      </c>
      <c r="AI12" s="39" t="str">
        <f>VLOOKUP(A12,'2016 Results'!C19:AG330,15,FALSE)</f>
        <v/>
      </c>
      <c r="AJ12" s="39"/>
      <c r="AK12" s="17">
        <v>1000</v>
      </c>
      <c r="AL12" s="17" t="s">
        <v>21</v>
      </c>
      <c r="AN12" s="17">
        <v>4.29</v>
      </c>
      <c r="AO12" s="17">
        <v>85</v>
      </c>
      <c r="AR12" s="17" t="s">
        <v>22</v>
      </c>
      <c r="AS12" s="17" t="s">
        <v>609</v>
      </c>
      <c r="AT12" s="17" t="s">
        <v>611</v>
      </c>
      <c r="AW12" s="17">
        <v>35.729999999999997</v>
      </c>
      <c r="AX12" s="17" t="s">
        <v>17</v>
      </c>
      <c r="AY12" s="17">
        <v>18.559999999999999</v>
      </c>
      <c r="AZ12" s="17">
        <v>1000</v>
      </c>
      <c r="BA12" s="17" t="s">
        <v>21</v>
      </c>
      <c r="BC12" s="17">
        <v>4.29</v>
      </c>
      <c r="BD12" s="17">
        <v>85</v>
      </c>
      <c r="BG12" s="17" t="s">
        <v>22</v>
      </c>
      <c r="BH12" s="17" t="s">
        <v>609</v>
      </c>
      <c r="BI12" s="17" t="s">
        <v>611</v>
      </c>
      <c r="BL12" s="18" t="s">
        <v>17</v>
      </c>
      <c r="BM12" s="18">
        <v>803</v>
      </c>
      <c r="BN12" s="18">
        <v>129</v>
      </c>
      <c r="BO12" s="18" t="s">
        <v>38</v>
      </c>
      <c r="BR12" s="18" t="s">
        <v>612</v>
      </c>
      <c r="BS12" s="19" t="s">
        <v>20</v>
      </c>
      <c r="BU12" s="19" t="s">
        <v>20</v>
      </c>
    </row>
    <row r="13" spans="1:75" x14ac:dyDescent="0.25">
      <c r="A13" s="14" t="s">
        <v>91</v>
      </c>
      <c r="B13" s="60">
        <f>VLOOKUP(A13,Pop!A17:B961,2,FALSE)</f>
        <v>109</v>
      </c>
      <c r="C13" s="15" t="s">
        <v>17</v>
      </c>
      <c r="D13" s="16">
        <v>62</v>
      </c>
      <c r="E13" s="16" t="s">
        <v>17</v>
      </c>
      <c r="F13" s="16">
        <v>21</v>
      </c>
      <c r="G13" s="16" t="s">
        <v>21</v>
      </c>
      <c r="I13" s="16">
        <v>1700</v>
      </c>
      <c r="J13" s="16">
        <v>1.88</v>
      </c>
      <c r="K13" s="16">
        <v>27.2</v>
      </c>
      <c r="L13" s="16">
        <v>36.6</v>
      </c>
      <c r="N13" s="16">
        <v>6</v>
      </c>
      <c r="O13" s="16" t="s">
        <v>17</v>
      </c>
      <c r="P13" s="16">
        <v>21</v>
      </c>
      <c r="Q13" s="16" t="s">
        <v>21</v>
      </c>
      <c r="S13" s="16">
        <v>1700</v>
      </c>
      <c r="T13" s="16">
        <v>1.88</v>
      </c>
      <c r="U13" s="16">
        <v>64.8</v>
      </c>
      <c r="V13" s="16" t="s">
        <v>75</v>
      </c>
      <c r="X13" s="16" t="s">
        <v>42</v>
      </c>
      <c r="AB13" s="16" t="s">
        <v>94</v>
      </c>
      <c r="AC13" s="16" t="s">
        <v>95</v>
      </c>
      <c r="AD13" s="17">
        <v>61</v>
      </c>
      <c r="AE13" s="17">
        <v>5</v>
      </c>
      <c r="AF13" s="17">
        <v>14.2</v>
      </c>
      <c r="AG13" s="17" t="s">
        <v>17</v>
      </c>
      <c r="AH13" s="17">
        <v>14.2</v>
      </c>
      <c r="AI13" s="39">
        <f>VLOOKUP(A13,'2016 Results'!C20:AG331,15,FALSE)</f>
        <v>14.2</v>
      </c>
      <c r="AJ13" s="39">
        <f t="shared" si="0"/>
        <v>0</v>
      </c>
      <c r="AK13" s="17">
        <v>3295</v>
      </c>
      <c r="AL13" s="17" t="s">
        <v>21</v>
      </c>
      <c r="AN13" s="17">
        <v>4.3099999999999996</v>
      </c>
      <c r="AW13" s="17">
        <v>14.2</v>
      </c>
      <c r="AX13" s="17" t="s">
        <v>17</v>
      </c>
      <c r="AY13" s="17">
        <v>14.2</v>
      </c>
      <c r="AZ13" s="17">
        <v>3295</v>
      </c>
      <c r="BA13" s="17" t="s">
        <v>21</v>
      </c>
      <c r="BC13" s="17">
        <v>4.3099999999999996</v>
      </c>
      <c r="BL13" s="18" t="s">
        <v>20</v>
      </c>
      <c r="BS13" s="19" t="s">
        <v>20</v>
      </c>
      <c r="BU13" s="19" t="s">
        <v>20</v>
      </c>
      <c r="BW13" s="57" t="s">
        <v>2947</v>
      </c>
    </row>
    <row r="14" spans="1:75" x14ac:dyDescent="0.25">
      <c r="A14" s="14" t="s">
        <v>123</v>
      </c>
      <c r="B14" s="60">
        <f>VLOOKUP(A14,Pop!A19:B963,2,FALSE)</f>
        <v>1440</v>
      </c>
      <c r="C14" s="15" t="s">
        <v>17</v>
      </c>
      <c r="D14" s="16">
        <v>610</v>
      </c>
      <c r="E14" s="16" t="s">
        <v>17</v>
      </c>
      <c r="F14" s="16">
        <v>43.5</v>
      </c>
      <c r="G14" s="16" t="s">
        <v>21</v>
      </c>
      <c r="I14" s="16">
        <v>2000</v>
      </c>
      <c r="J14" s="16" t="s">
        <v>126</v>
      </c>
      <c r="K14" s="16">
        <v>66</v>
      </c>
      <c r="L14" s="16">
        <v>103.5</v>
      </c>
      <c r="N14" s="16">
        <v>102</v>
      </c>
      <c r="O14" s="16" t="s">
        <v>17</v>
      </c>
      <c r="P14" s="16">
        <v>43.5</v>
      </c>
      <c r="Q14" s="16" t="s">
        <v>21</v>
      </c>
      <c r="S14" s="16">
        <v>2000</v>
      </c>
      <c r="T14" s="16" t="s">
        <v>126</v>
      </c>
      <c r="U14" s="16">
        <v>216</v>
      </c>
      <c r="X14" s="16" t="s">
        <v>18</v>
      </c>
      <c r="AB14" s="16" t="s">
        <v>127</v>
      </c>
      <c r="AD14" s="17">
        <v>590</v>
      </c>
      <c r="AE14" s="17">
        <v>92</v>
      </c>
      <c r="AG14" s="17" t="s">
        <v>17</v>
      </c>
      <c r="AH14" s="17">
        <v>40.450000000000003</v>
      </c>
      <c r="AI14" s="39">
        <f>VLOOKUP(A14,'2016 Results'!C22:AG333,15,FALSE)</f>
        <v>10</v>
      </c>
      <c r="AJ14" s="39">
        <f t="shared" si="0"/>
        <v>30.450000000000003</v>
      </c>
      <c r="AK14" s="17">
        <v>2000</v>
      </c>
      <c r="AL14" s="17" t="s">
        <v>21</v>
      </c>
      <c r="AN14" s="17" t="s">
        <v>128</v>
      </c>
      <c r="AQ14" s="17" t="s">
        <v>129</v>
      </c>
      <c r="AR14" s="17" t="s">
        <v>22</v>
      </c>
      <c r="AX14" s="17" t="s">
        <v>17</v>
      </c>
      <c r="AY14" s="17">
        <v>30.45</v>
      </c>
      <c r="AZ14" s="17">
        <v>2000</v>
      </c>
      <c r="BA14" s="17" t="s">
        <v>21</v>
      </c>
      <c r="BC14" s="17" t="s">
        <v>128</v>
      </c>
      <c r="BF14" s="17" t="s">
        <v>129</v>
      </c>
      <c r="BG14" s="17" t="s">
        <v>22</v>
      </c>
      <c r="BL14" s="18" t="s">
        <v>20</v>
      </c>
      <c r="BS14" s="19" t="s">
        <v>20</v>
      </c>
      <c r="BU14" s="19" t="s">
        <v>20</v>
      </c>
    </row>
    <row r="15" spans="1:75" x14ac:dyDescent="0.25">
      <c r="A15" s="14" t="s">
        <v>2210</v>
      </c>
      <c r="B15" s="60">
        <f>VLOOKUP(A15,Pop!A21:B965,2,FALSE)</f>
        <v>296</v>
      </c>
      <c r="C15" s="15" t="s">
        <v>17</v>
      </c>
      <c r="D15" s="16">
        <v>131</v>
      </c>
      <c r="E15" s="16" t="s">
        <v>17</v>
      </c>
      <c r="F15" s="16">
        <v>16</v>
      </c>
      <c r="G15" s="16" t="s">
        <v>21</v>
      </c>
      <c r="I15" s="16">
        <v>1000</v>
      </c>
      <c r="J15" s="16">
        <v>5.95</v>
      </c>
      <c r="K15" s="16">
        <v>39.799999999999997</v>
      </c>
      <c r="L15" s="16">
        <v>69.55</v>
      </c>
      <c r="N15" s="16">
        <v>14</v>
      </c>
      <c r="O15" s="16" t="s">
        <v>17</v>
      </c>
      <c r="P15" s="16">
        <v>16</v>
      </c>
      <c r="Q15" s="16" t="s">
        <v>21</v>
      </c>
      <c r="S15" s="16">
        <v>1000</v>
      </c>
      <c r="T15" s="16">
        <v>5.95</v>
      </c>
      <c r="U15" s="16">
        <v>158.80000000000001</v>
      </c>
      <c r="V15" s="16">
        <v>1200.05</v>
      </c>
      <c r="X15" s="16" t="s">
        <v>19</v>
      </c>
      <c r="AD15" s="17">
        <v>125</v>
      </c>
      <c r="AE15" s="17">
        <v>14</v>
      </c>
      <c r="AG15" s="17" t="s">
        <v>17</v>
      </c>
      <c r="AH15" s="17">
        <v>10.65</v>
      </c>
      <c r="AI15" s="39" t="e">
        <f>VLOOKUP(A15,'2016 Results'!C24:AG335,15,FALSE)</f>
        <v>#N/A</v>
      </c>
      <c r="AJ15" s="39"/>
      <c r="AK15" s="17">
        <v>1000</v>
      </c>
      <c r="AL15" s="17" t="s">
        <v>21</v>
      </c>
      <c r="AN15" s="17">
        <v>3.97</v>
      </c>
      <c r="AQ15" s="17" t="s">
        <v>1945</v>
      </c>
      <c r="AR15" s="17" t="s">
        <v>19</v>
      </c>
      <c r="AX15" s="17" t="s">
        <v>17</v>
      </c>
      <c r="AY15" s="17">
        <v>10.65</v>
      </c>
      <c r="AZ15" s="17">
        <v>1000</v>
      </c>
      <c r="BC15" s="17">
        <v>3.97</v>
      </c>
      <c r="BF15" s="17" t="s">
        <v>1946</v>
      </c>
      <c r="BG15" s="17" t="s">
        <v>19</v>
      </c>
      <c r="BL15" s="18" t="s">
        <v>20</v>
      </c>
      <c r="BU15" s="19" t="s">
        <v>20</v>
      </c>
      <c r="BW15" s="57" t="s">
        <v>1947</v>
      </c>
    </row>
    <row r="16" spans="1:75" x14ac:dyDescent="0.25">
      <c r="A16" s="14" t="s">
        <v>396</v>
      </c>
      <c r="B16" s="60">
        <f>VLOOKUP(A16,Pop!A22:B966,2,FALSE)</f>
        <v>1452</v>
      </c>
      <c r="C16" s="15" t="s">
        <v>17</v>
      </c>
      <c r="E16" s="16" t="s">
        <v>20</v>
      </c>
      <c r="O16" s="16" t="s">
        <v>20</v>
      </c>
      <c r="AD16" s="17">
        <v>609</v>
      </c>
      <c r="AE16" s="17">
        <v>49</v>
      </c>
      <c r="AF16" s="17">
        <v>22.69</v>
      </c>
      <c r="AG16" s="17" t="s">
        <v>17</v>
      </c>
      <c r="AH16" s="17">
        <v>22.69</v>
      </c>
      <c r="AI16" s="39">
        <f>VLOOKUP(A16,'2016 Results'!C25:AG336,15,FALSE)</f>
        <v>22.69</v>
      </c>
      <c r="AJ16" s="39">
        <f t="shared" si="0"/>
        <v>0</v>
      </c>
      <c r="AK16" s="17" t="s">
        <v>399</v>
      </c>
      <c r="AL16" s="17" t="s">
        <v>21</v>
      </c>
      <c r="AN16" s="17">
        <v>4.26</v>
      </c>
      <c r="AW16" s="17">
        <v>22.69</v>
      </c>
      <c r="AX16" s="17" t="s">
        <v>17</v>
      </c>
      <c r="AY16" s="17" t="s">
        <v>399</v>
      </c>
      <c r="AZ16" s="17" t="s">
        <v>399</v>
      </c>
      <c r="BA16" s="17" t="s">
        <v>21</v>
      </c>
      <c r="BC16" s="17">
        <v>4.6900000000000004</v>
      </c>
      <c r="BL16" s="18" t="s">
        <v>20</v>
      </c>
      <c r="BS16" s="19" t="s">
        <v>20</v>
      </c>
      <c r="BU16" s="19" t="s">
        <v>17</v>
      </c>
      <c r="BV16" s="54">
        <v>3.09</v>
      </c>
      <c r="BW16" s="57" t="s">
        <v>400</v>
      </c>
    </row>
    <row r="17" spans="1:75" ht="30" x14ac:dyDescent="0.25">
      <c r="A17" s="14" t="s">
        <v>132</v>
      </c>
      <c r="B17" s="60">
        <f>VLOOKUP(A17,Pop!A24:B968,2,FALSE)</f>
        <v>433</v>
      </c>
      <c r="C17" s="15" t="s">
        <v>17</v>
      </c>
      <c r="D17" s="16">
        <v>200</v>
      </c>
      <c r="E17" s="16" t="s">
        <v>17</v>
      </c>
      <c r="F17" s="16" t="s">
        <v>135</v>
      </c>
      <c r="G17" s="16" t="s">
        <v>21</v>
      </c>
      <c r="I17" s="16">
        <v>2000</v>
      </c>
      <c r="J17" s="16" t="s">
        <v>136</v>
      </c>
      <c r="K17" s="16">
        <v>93.86</v>
      </c>
      <c r="L17" s="16">
        <v>146.5</v>
      </c>
      <c r="N17" s="16">
        <v>40</v>
      </c>
      <c r="O17" s="16" t="s">
        <v>17</v>
      </c>
      <c r="P17" s="16" t="s">
        <v>137</v>
      </c>
      <c r="Q17" s="16" t="s">
        <v>21</v>
      </c>
      <c r="S17" s="16">
        <v>2000</v>
      </c>
      <c r="T17" s="16">
        <v>9.8399999999999998E-3</v>
      </c>
      <c r="U17" s="16">
        <v>304.44</v>
      </c>
      <c r="V17" s="16">
        <v>2146.98</v>
      </c>
      <c r="X17" s="16" t="s">
        <v>59</v>
      </c>
      <c r="Z17" s="16" t="s">
        <v>138</v>
      </c>
      <c r="AC17" s="16" t="s">
        <v>139</v>
      </c>
      <c r="AD17" s="17">
        <v>156</v>
      </c>
      <c r="AE17" s="17">
        <v>40</v>
      </c>
      <c r="AF17" s="17" t="s">
        <v>140</v>
      </c>
      <c r="AG17" s="17" t="s">
        <v>17</v>
      </c>
      <c r="AH17" s="17">
        <v>13.66</v>
      </c>
      <c r="AI17" s="39">
        <f>VLOOKUP(A17,'2016 Results'!C27:AG338,15,FALSE)</f>
        <v>13.66</v>
      </c>
      <c r="AJ17" s="39">
        <f t="shared" si="0"/>
        <v>0</v>
      </c>
      <c r="AK17" s="17">
        <v>2000</v>
      </c>
      <c r="AL17" s="17" t="s">
        <v>21</v>
      </c>
      <c r="AN17" s="17">
        <v>6.8399999999999997E-3</v>
      </c>
      <c r="AR17" s="17" t="s">
        <v>59</v>
      </c>
      <c r="AT17" s="17" t="s">
        <v>141</v>
      </c>
      <c r="AW17" s="17">
        <v>14.62</v>
      </c>
      <c r="AX17" s="17" t="s">
        <v>17</v>
      </c>
      <c r="AY17" s="17" t="s">
        <v>142</v>
      </c>
      <c r="AZ17" s="17">
        <v>2000</v>
      </c>
      <c r="BA17" s="17" t="s">
        <v>21</v>
      </c>
      <c r="BC17" s="17">
        <v>6.8399999999999997E-3</v>
      </c>
      <c r="BG17" s="17" t="s">
        <v>59</v>
      </c>
      <c r="BI17" s="17" t="s">
        <v>141</v>
      </c>
      <c r="BL17" s="18" t="s">
        <v>20</v>
      </c>
      <c r="BS17" s="19" t="s">
        <v>20</v>
      </c>
      <c r="BU17" s="19" t="s">
        <v>20</v>
      </c>
      <c r="BW17" s="57" t="s">
        <v>143</v>
      </c>
    </row>
    <row r="18" spans="1:75" x14ac:dyDescent="0.25">
      <c r="A18" s="14" t="s">
        <v>155</v>
      </c>
      <c r="B18" s="60">
        <f>VLOOKUP(A18,Pop!A25:B969,2,FALSE)</f>
        <v>3860</v>
      </c>
      <c r="C18" s="15" t="s">
        <v>17</v>
      </c>
      <c r="D18" s="16">
        <v>2173</v>
      </c>
      <c r="E18" s="16" t="s">
        <v>17</v>
      </c>
      <c r="F18" s="16">
        <v>6.1</v>
      </c>
      <c r="G18" s="16" t="s">
        <v>21</v>
      </c>
      <c r="I18" s="16">
        <v>99</v>
      </c>
      <c r="J18" s="16">
        <v>6.1</v>
      </c>
      <c r="K18" s="16">
        <v>36.6</v>
      </c>
      <c r="L18" s="16">
        <v>67.099999999999994</v>
      </c>
      <c r="N18" s="16">
        <v>116</v>
      </c>
      <c r="O18" s="16" t="s">
        <v>17</v>
      </c>
      <c r="P18" s="16">
        <v>6.1</v>
      </c>
      <c r="Q18" s="16" t="s">
        <v>21</v>
      </c>
      <c r="S18" s="16">
        <v>99</v>
      </c>
      <c r="T18" s="16">
        <v>6.1</v>
      </c>
      <c r="U18" s="16">
        <v>158.6</v>
      </c>
      <c r="V18" s="16">
        <v>1226.0999999999999</v>
      </c>
      <c r="X18" s="16" t="s">
        <v>19</v>
      </c>
      <c r="AC18" s="16" t="s">
        <v>158</v>
      </c>
      <c r="AD18" s="17">
        <v>2173</v>
      </c>
      <c r="AE18" s="17">
        <v>116</v>
      </c>
      <c r="AF18" s="17">
        <v>19.670000000000002</v>
      </c>
      <c r="AG18" s="17" t="s">
        <v>17</v>
      </c>
      <c r="AH18" s="17">
        <v>11.67</v>
      </c>
      <c r="AI18" s="39" t="e">
        <f>VLOOKUP(A18,'2016 Results'!C28:AG339,15,FALSE)</f>
        <v>#N/A</v>
      </c>
      <c r="AJ18" s="39"/>
      <c r="AK18" s="17">
        <v>99</v>
      </c>
      <c r="AL18" s="17" t="s">
        <v>21</v>
      </c>
      <c r="AN18" s="17">
        <v>11.03</v>
      </c>
      <c r="AP18" s="17">
        <v>11.03</v>
      </c>
      <c r="AR18" s="17" t="s">
        <v>19</v>
      </c>
      <c r="AW18" s="17">
        <v>135.44</v>
      </c>
      <c r="AX18" s="17" t="s">
        <v>17</v>
      </c>
      <c r="AY18" s="17">
        <v>11.67</v>
      </c>
      <c r="AZ18" s="17">
        <v>99</v>
      </c>
      <c r="BA18" s="17" t="s">
        <v>21</v>
      </c>
      <c r="BC18" s="17">
        <v>11.03</v>
      </c>
      <c r="BE18" s="17">
        <v>11.03</v>
      </c>
      <c r="BG18" s="17" t="s">
        <v>19</v>
      </c>
      <c r="BL18" s="18" t="s">
        <v>17</v>
      </c>
      <c r="BM18" s="18">
        <v>3.25</v>
      </c>
      <c r="BN18" s="18">
        <v>3.25</v>
      </c>
      <c r="BO18" s="18" t="s">
        <v>23</v>
      </c>
      <c r="BP18" s="18" t="s">
        <v>159</v>
      </c>
      <c r="BR18" s="18" t="s">
        <v>160</v>
      </c>
      <c r="BS18" s="19" t="s">
        <v>17</v>
      </c>
      <c r="BT18" s="19">
        <v>8.43</v>
      </c>
      <c r="BU18" s="19" t="s">
        <v>17</v>
      </c>
      <c r="BV18" s="54">
        <v>2.7</v>
      </c>
      <c r="BW18" s="57" t="s">
        <v>2949</v>
      </c>
    </row>
    <row r="19" spans="1:75" x14ac:dyDescent="0.25">
      <c r="A19" s="14" t="s">
        <v>1313</v>
      </c>
      <c r="B19" s="60">
        <f>VLOOKUP(A19,Pop!A26:B970,2,FALSE)</f>
        <v>483</v>
      </c>
      <c r="C19" s="15" t="s">
        <v>17</v>
      </c>
      <c r="D19" s="16">
        <v>266</v>
      </c>
      <c r="E19" s="16" t="s">
        <v>17</v>
      </c>
      <c r="F19" s="16">
        <v>30</v>
      </c>
      <c r="G19" s="16" t="s">
        <v>21</v>
      </c>
      <c r="I19" s="16">
        <v>0</v>
      </c>
      <c r="J19" s="16">
        <v>7.4</v>
      </c>
      <c r="K19" s="16">
        <v>67</v>
      </c>
      <c r="L19" s="16">
        <v>104</v>
      </c>
      <c r="O19" s="16" t="s">
        <v>17</v>
      </c>
      <c r="P19" s="16">
        <v>30</v>
      </c>
      <c r="Q19" s="16" t="s">
        <v>21</v>
      </c>
      <c r="S19" s="16">
        <v>0</v>
      </c>
      <c r="T19" s="16">
        <v>7.4</v>
      </c>
      <c r="U19" s="16">
        <v>215</v>
      </c>
      <c r="V19" s="16">
        <v>1510</v>
      </c>
      <c r="X19" s="16" t="s">
        <v>59</v>
      </c>
      <c r="Z19" s="16">
        <v>500000</v>
      </c>
      <c r="AD19" s="17">
        <v>238</v>
      </c>
      <c r="AE19" s="17">
        <v>28</v>
      </c>
      <c r="AF19" s="17">
        <v>35</v>
      </c>
      <c r="AG19" s="17" t="s">
        <v>17</v>
      </c>
      <c r="AH19" s="17">
        <v>27.5</v>
      </c>
      <c r="AI19" s="39">
        <f>VLOOKUP(A19,'2016 Results'!C29:AG340,15,FALSE)</f>
        <v>22.74</v>
      </c>
      <c r="AJ19" s="39">
        <f t="shared" si="0"/>
        <v>4.7600000000000016</v>
      </c>
      <c r="AK19" s="17">
        <v>0</v>
      </c>
      <c r="AL19" s="17" t="s">
        <v>21</v>
      </c>
      <c r="AN19" s="17">
        <v>5.4</v>
      </c>
      <c r="AP19" s="17">
        <v>32.9</v>
      </c>
      <c r="AR19" s="17" t="s">
        <v>59</v>
      </c>
      <c r="AT19" s="17">
        <v>200000</v>
      </c>
      <c r="AW19" s="17">
        <v>45</v>
      </c>
      <c r="AX19" s="17" t="s">
        <v>17</v>
      </c>
      <c r="AY19" s="17">
        <v>27.5</v>
      </c>
      <c r="AZ19" s="17">
        <v>0</v>
      </c>
      <c r="BA19" s="17" t="s">
        <v>21</v>
      </c>
      <c r="BE19" s="17">
        <v>32.9</v>
      </c>
      <c r="BG19" s="17" t="s">
        <v>59</v>
      </c>
      <c r="BI19" s="17">
        <v>500000</v>
      </c>
      <c r="BL19" s="18" t="s">
        <v>20</v>
      </c>
      <c r="BS19" s="19" t="s">
        <v>20</v>
      </c>
      <c r="BU19" s="19" t="s">
        <v>17</v>
      </c>
      <c r="BV19" s="54">
        <v>15.73</v>
      </c>
    </row>
    <row r="20" spans="1:75" x14ac:dyDescent="0.25">
      <c r="A20" s="14" t="s">
        <v>1665</v>
      </c>
      <c r="B20" s="60">
        <f>VLOOKUP(A20,Pop!A28:B972,2,FALSE)</f>
        <v>2069</v>
      </c>
      <c r="C20" s="15" t="s">
        <v>17</v>
      </c>
      <c r="D20" s="16">
        <v>850</v>
      </c>
      <c r="E20" s="16" t="s">
        <v>17</v>
      </c>
      <c r="F20" s="16">
        <v>10.73</v>
      </c>
      <c r="G20" s="16" t="s">
        <v>21</v>
      </c>
      <c r="I20" s="16">
        <v>2500</v>
      </c>
      <c r="J20" s="16">
        <v>4.2900000000000004E-3</v>
      </c>
      <c r="K20" s="16">
        <v>21.45</v>
      </c>
      <c r="L20" s="16">
        <v>42.9</v>
      </c>
      <c r="N20" s="16">
        <v>81</v>
      </c>
      <c r="O20" s="16" t="s">
        <v>17</v>
      </c>
      <c r="P20" s="16">
        <v>10.73</v>
      </c>
      <c r="Q20" s="16" t="s">
        <v>21</v>
      </c>
      <c r="S20" s="16">
        <v>2500</v>
      </c>
      <c r="T20" s="16">
        <v>4.2900000000000004E-3</v>
      </c>
      <c r="U20" s="16">
        <v>104.15</v>
      </c>
      <c r="V20" s="16">
        <v>728.05</v>
      </c>
      <c r="X20" s="16" t="s">
        <v>19</v>
      </c>
      <c r="AD20" s="17">
        <v>811</v>
      </c>
      <c r="AE20" s="17">
        <v>80</v>
      </c>
      <c r="AF20" s="17">
        <v>29.51</v>
      </c>
      <c r="AG20" s="17" t="s">
        <v>17</v>
      </c>
      <c r="AH20" s="17">
        <v>15.55</v>
      </c>
      <c r="AI20" s="39" t="str">
        <f>VLOOKUP(A20,'2016 Results'!C31:AG342,15,FALSE)</f>
        <v/>
      </c>
      <c r="AJ20" s="39"/>
      <c r="AK20" s="17">
        <v>2500</v>
      </c>
      <c r="AL20" s="17" t="s">
        <v>21</v>
      </c>
      <c r="AN20" s="17">
        <v>6.2199999999999998E-3</v>
      </c>
      <c r="AO20" s="28">
        <v>1.45</v>
      </c>
      <c r="AP20" s="17">
        <v>6.2199999999999998E-3</v>
      </c>
      <c r="AR20" s="17" t="s">
        <v>19</v>
      </c>
      <c r="AW20" s="17">
        <v>25.32</v>
      </c>
      <c r="AX20" s="17" t="s">
        <v>17</v>
      </c>
      <c r="AY20" s="17">
        <v>15.55</v>
      </c>
      <c r="AZ20" s="17">
        <v>2500</v>
      </c>
      <c r="BA20" s="17" t="s">
        <v>21</v>
      </c>
      <c r="BC20" s="17">
        <v>6.2199999999999998E-3</v>
      </c>
      <c r="BD20" s="17">
        <v>15.55</v>
      </c>
      <c r="BE20" s="17">
        <v>15.55</v>
      </c>
      <c r="BG20" s="17" t="s">
        <v>19</v>
      </c>
      <c r="BL20" s="18" t="s">
        <v>47</v>
      </c>
      <c r="BS20" s="19" t="s">
        <v>20</v>
      </c>
      <c r="BU20" s="19" t="s">
        <v>20</v>
      </c>
    </row>
    <row r="21" spans="1:75" x14ac:dyDescent="0.25">
      <c r="A21" s="14" t="s">
        <v>404</v>
      </c>
      <c r="B21" s="60">
        <f>VLOOKUP(A21,Pop!A29:B973,2,FALSE)</f>
        <v>1270</v>
      </c>
      <c r="C21" s="15" t="s">
        <v>17</v>
      </c>
      <c r="D21" s="16">
        <v>428</v>
      </c>
      <c r="E21" s="16" t="s">
        <v>17</v>
      </c>
      <c r="F21" s="16">
        <v>17.850000000000001</v>
      </c>
      <c r="G21" s="16" t="s">
        <v>21</v>
      </c>
      <c r="I21" s="16">
        <v>3000</v>
      </c>
      <c r="J21" s="16">
        <v>5</v>
      </c>
      <c r="K21" s="16">
        <v>27.85</v>
      </c>
      <c r="L21" s="16">
        <v>52.85</v>
      </c>
      <c r="N21" s="16">
        <v>22</v>
      </c>
      <c r="O21" s="16" t="s">
        <v>17</v>
      </c>
      <c r="P21" s="16">
        <v>17.850000000000001</v>
      </c>
      <c r="Q21" s="16" t="s">
        <v>21</v>
      </c>
      <c r="S21" s="16">
        <v>3000</v>
      </c>
      <c r="T21" s="16">
        <v>5</v>
      </c>
      <c r="U21" s="16">
        <v>127.85</v>
      </c>
      <c r="V21" s="16">
        <v>1002.85</v>
      </c>
      <c r="X21" s="16" t="s">
        <v>19</v>
      </c>
      <c r="Y21" s="16" t="s">
        <v>407</v>
      </c>
      <c r="AD21" s="17">
        <v>397</v>
      </c>
      <c r="AE21" s="17">
        <v>21</v>
      </c>
      <c r="AF21" s="17">
        <v>17.850000000000001</v>
      </c>
      <c r="AG21" s="17" t="s">
        <v>17</v>
      </c>
      <c r="AH21" s="17">
        <v>17.850000000000001</v>
      </c>
      <c r="AI21" s="39" t="e">
        <f>VLOOKUP(A21,'2016 Results'!C32:AG343,15,FALSE)</f>
        <v>#N/A</v>
      </c>
      <c r="AJ21" s="39"/>
      <c r="AK21" s="17">
        <v>3000</v>
      </c>
      <c r="AL21" s="17" t="s">
        <v>21</v>
      </c>
      <c r="AN21" s="17">
        <v>5</v>
      </c>
      <c r="AO21" s="17">
        <v>100</v>
      </c>
      <c r="AP21" s="17">
        <v>100</v>
      </c>
      <c r="AR21" s="17" t="s">
        <v>19</v>
      </c>
      <c r="AW21" s="17">
        <v>127.85</v>
      </c>
      <c r="AX21" s="17" t="s">
        <v>17</v>
      </c>
      <c r="AY21" s="17">
        <v>17.850000000000001</v>
      </c>
      <c r="AZ21" s="17">
        <v>3000</v>
      </c>
      <c r="BA21" s="17" t="s">
        <v>21</v>
      </c>
      <c r="BC21" s="17">
        <v>5</v>
      </c>
      <c r="BD21" s="17">
        <v>100</v>
      </c>
      <c r="BE21" s="17">
        <v>100</v>
      </c>
      <c r="BG21" s="17" t="s">
        <v>19</v>
      </c>
      <c r="BL21" s="18" t="s">
        <v>17</v>
      </c>
      <c r="BM21" s="18">
        <v>511</v>
      </c>
      <c r="BN21" s="18">
        <v>35</v>
      </c>
      <c r="BO21" s="18" t="s">
        <v>38</v>
      </c>
      <c r="BR21" s="18" t="s">
        <v>408</v>
      </c>
      <c r="BS21" s="19" t="s">
        <v>20</v>
      </c>
      <c r="BU21" s="19" t="s">
        <v>17</v>
      </c>
      <c r="BV21" s="54">
        <v>3</v>
      </c>
    </row>
    <row r="22" spans="1:75" x14ac:dyDescent="0.25">
      <c r="A22" s="14" t="s">
        <v>505</v>
      </c>
      <c r="B22" s="60">
        <f>VLOOKUP(A22,Pop!A30:B974,2,FALSE)</f>
        <v>422</v>
      </c>
      <c r="C22" s="15" t="s">
        <v>17</v>
      </c>
      <c r="D22" s="16">
        <v>235</v>
      </c>
      <c r="E22" s="16" t="s">
        <v>20</v>
      </c>
      <c r="K22" s="16">
        <v>22</v>
      </c>
      <c r="L22" s="16">
        <v>44</v>
      </c>
      <c r="N22" s="16">
        <v>6</v>
      </c>
      <c r="O22" s="16" t="s">
        <v>20</v>
      </c>
      <c r="U22" s="16">
        <v>110</v>
      </c>
      <c r="V22" s="16">
        <v>880</v>
      </c>
      <c r="X22" s="16" t="s">
        <v>19</v>
      </c>
      <c r="AD22" s="17">
        <v>235</v>
      </c>
      <c r="AE22" s="17">
        <v>6</v>
      </c>
      <c r="AF22" s="17">
        <v>25</v>
      </c>
      <c r="AG22" s="17" t="s">
        <v>17</v>
      </c>
      <c r="AH22" s="17">
        <v>18.36</v>
      </c>
      <c r="AI22" s="39" t="e">
        <f>VLOOKUP(A22,'2016 Results'!C33:AG344,15,FALSE)</f>
        <v>#N/A</v>
      </c>
      <c r="AJ22" s="39"/>
      <c r="AK22" s="17">
        <v>3000</v>
      </c>
      <c r="AL22" s="17" t="s">
        <v>21</v>
      </c>
      <c r="AN22" s="17">
        <v>5.67</v>
      </c>
      <c r="AP22" s="17" t="s">
        <v>508</v>
      </c>
      <c r="AR22" s="17" t="s">
        <v>19</v>
      </c>
      <c r="AW22" s="17">
        <v>18.36</v>
      </c>
      <c r="AX22" s="17" t="s">
        <v>20</v>
      </c>
      <c r="BE22" s="17" t="s">
        <v>508</v>
      </c>
      <c r="BG22" s="17" t="s">
        <v>19</v>
      </c>
      <c r="BL22" s="18" t="s">
        <v>20</v>
      </c>
      <c r="BS22" s="19" t="s">
        <v>20</v>
      </c>
      <c r="BU22" s="19" t="s">
        <v>20</v>
      </c>
    </row>
    <row r="23" spans="1:75" x14ac:dyDescent="0.25">
      <c r="A23" s="14" t="s">
        <v>1630</v>
      </c>
      <c r="B23" s="60">
        <f>VLOOKUP(A23,Pop!A31:B975,2,FALSE)</f>
        <v>376</v>
      </c>
      <c r="C23" s="15" t="s">
        <v>17</v>
      </c>
      <c r="D23" s="16">
        <v>173</v>
      </c>
      <c r="E23" s="16" t="s">
        <v>17</v>
      </c>
      <c r="F23" s="16">
        <v>26</v>
      </c>
      <c r="G23" s="16" t="s">
        <v>21</v>
      </c>
      <c r="I23" s="16">
        <v>2000</v>
      </c>
      <c r="J23" s="16" t="s">
        <v>1633</v>
      </c>
      <c r="K23" s="16">
        <v>65.599999999999994</v>
      </c>
      <c r="L23" s="16">
        <v>158</v>
      </c>
      <c r="N23" s="16">
        <v>2</v>
      </c>
      <c r="O23" s="16" t="s">
        <v>17</v>
      </c>
      <c r="P23" s="16">
        <v>26</v>
      </c>
      <c r="Q23" s="16" t="s">
        <v>21</v>
      </c>
      <c r="S23" s="16">
        <v>2000</v>
      </c>
      <c r="T23" s="16">
        <v>13.2</v>
      </c>
      <c r="U23" s="16">
        <v>651</v>
      </c>
      <c r="V23" s="16">
        <v>2666</v>
      </c>
      <c r="X23" s="16" t="s">
        <v>19</v>
      </c>
      <c r="AD23" s="17">
        <v>173</v>
      </c>
      <c r="AE23" s="17">
        <v>2</v>
      </c>
      <c r="AF23" s="17">
        <v>11.04</v>
      </c>
      <c r="AG23" s="17" t="s">
        <v>17</v>
      </c>
      <c r="AH23" s="17">
        <v>11.04</v>
      </c>
      <c r="AI23" s="39" t="e">
        <f>VLOOKUP(A23,'2016 Results'!C34:AG345,15,FALSE)</f>
        <v>#N/A</v>
      </c>
      <c r="AJ23" s="39"/>
      <c r="AK23" s="17">
        <v>2000</v>
      </c>
      <c r="AL23" s="17" t="s">
        <v>21</v>
      </c>
      <c r="AN23" s="17" t="s">
        <v>1634</v>
      </c>
      <c r="AO23" s="17">
        <v>11.04</v>
      </c>
      <c r="AP23" s="17">
        <v>11.04</v>
      </c>
      <c r="AR23" s="17" t="s">
        <v>19</v>
      </c>
      <c r="AW23" s="17">
        <v>11.04</v>
      </c>
      <c r="AX23" s="17" t="s">
        <v>17</v>
      </c>
      <c r="AY23" s="17">
        <v>11.04</v>
      </c>
      <c r="AZ23" s="17">
        <v>2000</v>
      </c>
      <c r="BA23" s="17" t="s">
        <v>21</v>
      </c>
      <c r="BC23" s="17" t="s">
        <v>1634</v>
      </c>
      <c r="BD23" s="17">
        <v>11.04</v>
      </c>
      <c r="BE23" s="17">
        <v>11.04</v>
      </c>
      <c r="BG23" s="17" t="s">
        <v>19</v>
      </c>
      <c r="BL23" s="18" t="s">
        <v>17</v>
      </c>
      <c r="BM23" s="18">
        <v>172</v>
      </c>
      <c r="BN23" s="18">
        <v>2</v>
      </c>
      <c r="BO23" s="18" t="s">
        <v>23</v>
      </c>
      <c r="BR23" s="18" t="s">
        <v>1635</v>
      </c>
      <c r="BS23" s="19" t="s">
        <v>20</v>
      </c>
      <c r="BU23" s="19" t="s">
        <v>20</v>
      </c>
    </row>
    <row r="24" spans="1:75" x14ac:dyDescent="0.25">
      <c r="A24" s="14" t="s">
        <v>2253</v>
      </c>
      <c r="B24" s="60">
        <f>VLOOKUP(A24,Pop!A32:B976,2,FALSE)</f>
        <v>978</v>
      </c>
      <c r="C24" s="15" t="s">
        <v>17</v>
      </c>
      <c r="D24" s="16">
        <v>510</v>
      </c>
      <c r="E24" s="16" t="s">
        <v>17</v>
      </c>
      <c r="F24" s="16">
        <v>17.61</v>
      </c>
      <c r="G24" s="16" t="s">
        <v>21</v>
      </c>
      <c r="I24" s="16">
        <v>1000</v>
      </c>
      <c r="J24" s="16">
        <v>3</v>
      </c>
      <c r="K24" s="16">
        <v>29.61</v>
      </c>
      <c r="L24" s="16">
        <v>44.61</v>
      </c>
      <c r="M24" s="16" t="s">
        <v>1578</v>
      </c>
      <c r="N24" s="16">
        <v>75</v>
      </c>
      <c r="O24" s="16" t="s">
        <v>20</v>
      </c>
      <c r="X24" s="16" t="s">
        <v>19</v>
      </c>
      <c r="AD24" s="17">
        <v>425</v>
      </c>
      <c r="AE24" s="17">
        <v>75</v>
      </c>
      <c r="AF24" s="17">
        <v>59.5</v>
      </c>
      <c r="AG24" s="17" t="s">
        <v>17</v>
      </c>
      <c r="AH24" s="17">
        <v>40</v>
      </c>
      <c r="AI24" s="39">
        <f>VLOOKUP(A24,'2016 Results'!C35:AG346,15,FALSE)</f>
        <v>25</v>
      </c>
      <c r="AJ24" s="39">
        <f t="shared" si="0"/>
        <v>15</v>
      </c>
      <c r="AK24" s="17" t="s">
        <v>242</v>
      </c>
      <c r="AL24" s="17" t="s">
        <v>21</v>
      </c>
      <c r="AN24" s="17" t="s">
        <v>1579</v>
      </c>
      <c r="AR24" s="17" t="s">
        <v>22</v>
      </c>
      <c r="AT24" s="17" t="s">
        <v>1580</v>
      </c>
      <c r="AW24" s="17">
        <v>59.5</v>
      </c>
      <c r="AX24" s="17" t="s">
        <v>17</v>
      </c>
      <c r="AY24" s="17">
        <v>40</v>
      </c>
      <c r="AZ24" s="17" t="s">
        <v>1581</v>
      </c>
      <c r="BA24" s="17" t="s">
        <v>21</v>
      </c>
      <c r="BC24" s="17">
        <v>6.5</v>
      </c>
      <c r="BG24" s="17" t="s">
        <v>59</v>
      </c>
      <c r="BI24" s="17" t="s">
        <v>1582</v>
      </c>
      <c r="BL24" s="18" t="s">
        <v>20</v>
      </c>
      <c r="BS24" s="19" t="s">
        <v>20</v>
      </c>
      <c r="BU24" s="19" t="s">
        <v>20</v>
      </c>
    </row>
    <row r="25" spans="1:75" ht="45" x14ac:dyDescent="0.25">
      <c r="A25" s="14" t="s">
        <v>2291</v>
      </c>
      <c r="B25" s="60">
        <f>VLOOKUP(A25,Pop!A33:B977,2,FALSE)</f>
        <v>170</v>
      </c>
      <c r="C25" s="15" t="s">
        <v>17</v>
      </c>
      <c r="D25" s="16">
        <v>90</v>
      </c>
      <c r="E25" s="16" t="s">
        <v>17</v>
      </c>
      <c r="F25" s="16">
        <v>39</v>
      </c>
      <c r="G25" s="16" t="s">
        <v>21</v>
      </c>
      <c r="I25" s="16" t="s">
        <v>1274</v>
      </c>
      <c r="J25" s="16" t="s">
        <v>1275</v>
      </c>
      <c r="K25" s="16">
        <v>45</v>
      </c>
      <c r="L25" s="16">
        <v>54</v>
      </c>
      <c r="N25" s="16">
        <v>9</v>
      </c>
      <c r="O25" s="16" t="s">
        <v>17</v>
      </c>
      <c r="P25" s="16">
        <v>39</v>
      </c>
      <c r="Q25" s="16" t="s">
        <v>21</v>
      </c>
      <c r="S25" s="16">
        <v>3000</v>
      </c>
      <c r="T25" s="16" t="s">
        <v>1275</v>
      </c>
      <c r="U25" s="16">
        <v>105</v>
      </c>
      <c r="V25" s="16" t="s">
        <v>75</v>
      </c>
      <c r="X25" s="16" t="s">
        <v>147</v>
      </c>
      <c r="AA25" s="16" t="s">
        <v>1276</v>
      </c>
      <c r="AC25" s="16" t="s">
        <v>1277</v>
      </c>
      <c r="AD25" s="17">
        <v>81</v>
      </c>
      <c r="AE25" s="17">
        <v>9</v>
      </c>
      <c r="AF25" s="17" t="s">
        <v>1278</v>
      </c>
      <c r="AG25" s="17" t="s">
        <v>17</v>
      </c>
      <c r="AH25" s="17">
        <v>12</v>
      </c>
      <c r="AI25" s="39" t="e">
        <f>VLOOKUP(A25,'2016 Results'!C36:AG347,15,FALSE)</f>
        <v>#N/A</v>
      </c>
      <c r="AJ25" s="39"/>
      <c r="AK25" s="17" t="s">
        <v>1279</v>
      </c>
      <c r="AL25" s="17" t="s">
        <v>38</v>
      </c>
      <c r="AM25" s="17" t="s">
        <v>75</v>
      </c>
      <c r="AN25" s="17">
        <v>0</v>
      </c>
      <c r="AQ25" s="17" t="s">
        <v>1280</v>
      </c>
      <c r="AR25" s="17" t="s">
        <v>19</v>
      </c>
      <c r="AW25" s="17">
        <v>12</v>
      </c>
      <c r="AX25" s="17" t="s">
        <v>17</v>
      </c>
      <c r="AY25" s="17">
        <v>12</v>
      </c>
      <c r="AZ25" s="17" t="s">
        <v>75</v>
      </c>
      <c r="BA25" s="17" t="s">
        <v>38</v>
      </c>
      <c r="BB25" s="17" t="s">
        <v>1281</v>
      </c>
      <c r="BC25" s="17" t="s">
        <v>75</v>
      </c>
      <c r="BF25" s="17" t="s">
        <v>1282</v>
      </c>
      <c r="BG25" s="17" t="s">
        <v>19</v>
      </c>
      <c r="BL25" s="18" t="s">
        <v>20</v>
      </c>
      <c r="BS25" s="19" t="s">
        <v>20</v>
      </c>
      <c r="BU25" s="19" t="s">
        <v>20</v>
      </c>
      <c r="BW25" s="57" t="s">
        <v>1283</v>
      </c>
    </row>
    <row r="26" spans="1:75" ht="135" x14ac:dyDescent="0.25">
      <c r="A26" s="14" t="s">
        <v>1873</v>
      </c>
      <c r="B26" s="60">
        <f>VLOOKUP(A26,Pop!A34:B978,2,FALSE)</f>
        <v>10103</v>
      </c>
      <c r="C26" s="15" t="s">
        <v>17</v>
      </c>
      <c r="D26" s="16">
        <v>3830</v>
      </c>
      <c r="E26" s="16" t="s">
        <v>17</v>
      </c>
      <c r="F26" s="16">
        <v>5</v>
      </c>
      <c r="G26" s="16" t="s">
        <v>227</v>
      </c>
      <c r="I26" s="16">
        <v>0</v>
      </c>
      <c r="J26" s="30" t="s">
        <v>1876</v>
      </c>
      <c r="M26" s="16" t="s">
        <v>1877</v>
      </c>
      <c r="N26" s="16">
        <v>470</v>
      </c>
      <c r="O26" s="16" t="s">
        <v>17</v>
      </c>
      <c r="P26" s="16">
        <v>5</v>
      </c>
      <c r="Q26" s="16" t="s">
        <v>227</v>
      </c>
      <c r="S26" s="16">
        <v>0</v>
      </c>
      <c r="T26" s="30" t="s">
        <v>1878</v>
      </c>
      <c r="W26" s="16" t="s">
        <v>1879</v>
      </c>
      <c r="X26" s="16" t="s">
        <v>175</v>
      </c>
      <c r="AB26" s="16" t="s">
        <v>1880</v>
      </c>
      <c r="AC26" s="16" t="s">
        <v>75</v>
      </c>
      <c r="AD26" s="17">
        <v>3830</v>
      </c>
      <c r="AE26" s="17">
        <v>470</v>
      </c>
      <c r="AG26" s="17" t="s">
        <v>17</v>
      </c>
      <c r="AH26" s="17">
        <v>7.95</v>
      </c>
      <c r="AI26" s="39" t="str">
        <f>VLOOKUP(A26,'2016 Results'!C37:AG348,15,FALSE)</f>
        <v/>
      </c>
      <c r="AJ26" s="39"/>
      <c r="AK26" s="17">
        <v>0</v>
      </c>
      <c r="AL26" s="17" t="s">
        <v>227</v>
      </c>
      <c r="AN26" s="17" t="s">
        <v>1881</v>
      </c>
      <c r="AQ26" s="17" t="s">
        <v>1882</v>
      </c>
      <c r="AR26" s="17" t="s">
        <v>147</v>
      </c>
      <c r="AU26" s="25">
        <v>2170000</v>
      </c>
      <c r="AX26" s="17" t="s">
        <v>17</v>
      </c>
      <c r="AY26" s="17">
        <v>7.95</v>
      </c>
      <c r="AZ26" s="17">
        <v>0</v>
      </c>
      <c r="BA26" s="17" t="s">
        <v>227</v>
      </c>
      <c r="BC26" s="17" t="s">
        <v>1881</v>
      </c>
      <c r="BF26" s="17" t="s">
        <v>1883</v>
      </c>
      <c r="BG26" s="17" t="s">
        <v>147</v>
      </c>
      <c r="BJ26" s="25">
        <v>2170000</v>
      </c>
      <c r="BL26" s="18" t="s">
        <v>17</v>
      </c>
      <c r="BM26" s="18">
        <v>3</v>
      </c>
      <c r="BN26" s="18" t="s">
        <v>1884</v>
      </c>
      <c r="BO26" s="18" t="s">
        <v>23</v>
      </c>
      <c r="BP26" s="18" t="s">
        <v>1885</v>
      </c>
      <c r="BR26" s="18" t="s">
        <v>1886</v>
      </c>
      <c r="BS26" s="19" t="s">
        <v>17</v>
      </c>
      <c r="BT26" s="19">
        <v>13.33</v>
      </c>
      <c r="BU26" s="19" t="s">
        <v>17</v>
      </c>
      <c r="BV26" s="54" t="s">
        <v>1887</v>
      </c>
    </row>
    <row r="27" spans="1:75" x14ac:dyDescent="0.25">
      <c r="A27" s="14" t="s">
        <v>1498</v>
      </c>
      <c r="B27" s="60">
        <f>VLOOKUP(A27,Pop!A35:B979,2,FALSE)</f>
        <v>2159</v>
      </c>
      <c r="C27" s="15" t="s">
        <v>17</v>
      </c>
      <c r="D27" s="16">
        <v>1068</v>
      </c>
      <c r="E27" s="16" t="s">
        <v>17</v>
      </c>
      <c r="F27" s="16">
        <v>13.33</v>
      </c>
      <c r="G27" s="16" t="s">
        <v>21</v>
      </c>
      <c r="I27" s="16">
        <v>0</v>
      </c>
      <c r="J27" s="16" t="s">
        <v>1501</v>
      </c>
      <c r="K27" s="16">
        <v>25.43</v>
      </c>
      <c r="L27" s="16">
        <v>37.53</v>
      </c>
      <c r="N27" s="16">
        <v>116</v>
      </c>
      <c r="O27" s="16" t="s">
        <v>17</v>
      </c>
      <c r="P27" s="16">
        <v>13.33</v>
      </c>
      <c r="Q27" s="16" t="s">
        <v>21</v>
      </c>
      <c r="S27" s="16">
        <v>0</v>
      </c>
      <c r="T27" s="16" t="s">
        <v>1501</v>
      </c>
      <c r="U27" s="16">
        <v>73.83</v>
      </c>
      <c r="V27" s="16">
        <v>497.33</v>
      </c>
      <c r="X27" s="16" t="s">
        <v>19</v>
      </c>
      <c r="AD27" s="17">
        <v>936</v>
      </c>
      <c r="AE27" s="17">
        <v>117</v>
      </c>
      <c r="AF27" s="17">
        <v>67</v>
      </c>
      <c r="AG27" s="17" t="s">
        <v>17</v>
      </c>
      <c r="AH27" s="17">
        <v>19</v>
      </c>
      <c r="AI27" s="39">
        <f>VLOOKUP(A27,'2016 Results'!C38:AG349,15,FALSE)</f>
        <v>15.22</v>
      </c>
      <c r="AJ27" s="39">
        <f t="shared" si="0"/>
        <v>3.7799999999999994</v>
      </c>
      <c r="AK27" s="17">
        <v>0</v>
      </c>
      <c r="AL27" s="17" t="s">
        <v>21</v>
      </c>
      <c r="AN27" s="17" t="s">
        <v>1502</v>
      </c>
      <c r="AP27" s="17">
        <v>30.83</v>
      </c>
      <c r="AR27" s="17" t="s">
        <v>42</v>
      </c>
      <c r="AV27" s="17" t="s">
        <v>1503</v>
      </c>
      <c r="AW27" s="17">
        <v>140</v>
      </c>
      <c r="AX27" s="17" t="s">
        <v>17</v>
      </c>
      <c r="AY27" s="17">
        <v>19</v>
      </c>
      <c r="AZ27" s="17">
        <v>0</v>
      </c>
      <c r="BA27" s="17" t="s">
        <v>21</v>
      </c>
      <c r="BC27" s="17" t="s">
        <v>1502</v>
      </c>
      <c r="BE27" s="17">
        <v>30.83</v>
      </c>
      <c r="BG27" s="17" t="s">
        <v>42</v>
      </c>
      <c r="BK27" s="17" t="s">
        <v>1504</v>
      </c>
      <c r="BL27" s="18" t="s">
        <v>20</v>
      </c>
      <c r="BS27" s="19" t="s">
        <v>20</v>
      </c>
      <c r="BU27" s="19" t="s">
        <v>17</v>
      </c>
      <c r="BV27" s="54">
        <v>5.5</v>
      </c>
      <c r="BW27" s="57" t="s">
        <v>1505</v>
      </c>
    </row>
    <row r="28" spans="1:75" x14ac:dyDescent="0.25">
      <c r="A28" s="14" t="s">
        <v>2194</v>
      </c>
      <c r="B28" s="60">
        <f>VLOOKUP(A28,Pop!A36:B980,2,FALSE)</f>
        <v>126326</v>
      </c>
      <c r="C28" s="15" t="s">
        <v>17</v>
      </c>
      <c r="D28" s="24">
        <v>45465</v>
      </c>
      <c r="E28" s="16" t="s">
        <v>17</v>
      </c>
      <c r="F28" s="27">
        <v>11.89</v>
      </c>
      <c r="G28" s="16" t="s">
        <v>38</v>
      </c>
      <c r="H28" s="16" t="s">
        <v>1413</v>
      </c>
      <c r="I28" s="16">
        <v>0</v>
      </c>
      <c r="J28" s="27">
        <v>2.0388000000000002</v>
      </c>
      <c r="M28" s="16" t="s">
        <v>1414</v>
      </c>
      <c r="N28" s="24">
        <v>3186</v>
      </c>
      <c r="O28" s="16" t="s">
        <v>17</v>
      </c>
      <c r="P28" s="16" t="s">
        <v>1415</v>
      </c>
      <c r="Q28" s="16" t="s">
        <v>38</v>
      </c>
      <c r="R28" s="16" t="s">
        <v>1413</v>
      </c>
      <c r="S28" s="16">
        <v>0</v>
      </c>
      <c r="T28" s="16" t="s">
        <v>1416</v>
      </c>
      <c r="W28" s="16" t="s">
        <v>1417</v>
      </c>
      <c r="X28" s="16" t="s">
        <v>19</v>
      </c>
      <c r="AC28" s="16" t="s">
        <v>1418</v>
      </c>
      <c r="AD28" s="17">
        <v>44321</v>
      </c>
      <c r="AE28" s="17">
        <v>3186</v>
      </c>
      <c r="AF28" s="22">
        <v>18.79</v>
      </c>
      <c r="AG28" s="17" t="s">
        <v>17</v>
      </c>
      <c r="AH28" s="22">
        <v>14.59</v>
      </c>
      <c r="AI28" s="39" t="str">
        <f>VLOOKUP(A28,'2016 Results'!C39:AG350,15,FALSE)</f>
        <v/>
      </c>
      <c r="AJ28" s="39"/>
      <c r="AK28" s="17" t="s">
        <v>1419</v>
      </c>
      <c r="AL28" s="17" t="s">
        <v>38</v>
      </c>
      <c r="AM28" s="17" t="s">
        <v>1413</v>
      </c>
      <c r="AN28" s="22">
        <v>2.1021999999999998</v>
      </c>
      <c r="AQ28" s="17" t="s">
        <v>1420</v>
      </c>
      <c r="AR28" s="17" t="s">
        <v>19</v>
      </c>
      <c r="AW28" s="17" t="s">
        <v>1421</v>
      </c>
      <c r="AX28" s="17" t="s">
        <v>17</v>
      </c>
      <c r="AY28" s="22">
        <v>14.59</v>
      </c>
      <c r="AZ28" s="17" t="s">
        <v>1419</v>
      </c>
      <c r="BA28" s="17" t="s">
        <v>38</v>
      </c>
      <c r="BB28" s="17" t="s">
        <v>1413</v>
      </c>
      <c r="BC28" s="17" t="s">
        <v>1422</v>
      </c>
      <c r="BF28" s="17" t="s">
        <v>1423</v>
      </c>
      <c r="BG28" s="17" t="s">
        <v>19</v>
      </c>
      <c r="BL28" s="18" t="s">
        <v>17</v>
      </c>
      <c r="BM28" s="18">
        <v>44467</v>
      </c>
      <c r="BN28" s="18">
        <v>2902</v>
      </c>
      <c r="BO28" s="18" t="s">
        <v>38</v>
      </c>
      <c r="BQ28" s="18" t="s">
        <v>1424</v>
      </c>
      <c r="BR28" s="18" t="s">
        <v>1425</v>
      </c>
      <c r="BS28" s="19" t="s">
        <v>17</v>
      </c>
      <c r="BT28" s="23">
        <v>16.739999999999998</v>
      </c>
      <c r="BU28" s="19" t="s">
        <v>17</v>
      </c>
      <c r="BV28" s="53">
        <v>4.8</v>
      </c>
    </row>
    <row r="29" spans="1:75" x14ac:dyDescent="0.25">
      <c r="A29" s="14" t="s">
        <v>925</v>
      </c>
      <c r="B29" s="60">
        <f>VLOOKUP(A29,Pop!A37:B981,2,FALSE)</f>
        <v>5528</v>
      </c>
      <c r="C29" s="15" t="s">
        <v>17</v>
      </c>
      <c r="D29" s="16">
        <v>2729</v>
      </c>
      <c r="E29" s="16" t="s">
        <v>17</v>
      </c>
      <c r="F29" s="16">
        <v>23.15</v>
      </c>
      <c r="G29" s="16" t="s">
        <v>227</v>
      </c>
      <c r="I29" s="16">
        <v>240</v>
      </c>
      <c r="J29" s="16">
        <v>3.2099999999999997E-2</v>
      </c>
      <c r="M29" s="16" t="s">
        <v>928</v>
      </c>
      <c r="N29" s="16">
        <v>279</v>
      </c>
      <c r="O29" s="16" t="s">
        <v>20</v>
      </c>
      <c r="X29" s="16" t="s">
        <v>80</v>
      </c>
      <c r="AA29" s="16">
        <v>2600000</v>
      </c>
      <c r="AD29" s="17">
        <v>2020</v>
      </c>
      <c r="AE29" s="17">
        <v>265</v>
      </c>
      <c r="AF29" s="17">
        <v>18.350000000000001</v>
      </c>
      <c r="AG29" s="17" t="s">
        <v>17</v>
      </c>
      <c r="AH29" s="17">
        <v>14.32</v>
      </c>
      <c r="AI29" s="39" t="e">
        <f>VLOOKUP(A29,'2016 Results'!C40:AG351,15,FALSE)</f>
        <v>#N/A</v>
      </c>
      <c r="AJ29" s="39"/>
      <c r="AK29" s="17">
        <v>294</v>
      </c>
      <c r="AL29" s="17" t="s">
        <v>227</v>
      </c>
      <c r="AN29" s="17">
        <v>3.83</v>
      </c>
      <c r="AQ29" s="17" t="s">
        <v>929</v>
      </c>
      <c r="AR29" s="17" t="s">
        <v>22</v>
      </c>
      <c r="AT29" s="17">
        <v>819000</v>
      </c>
      <c r="AX29" s="17" t="s">
        <v>20</v>
      </c>
      <c r="BL29" s="18" t="s">
        <v>17</v>
      </c>
      <c r="BM29" s="18">
        <v>3</v>
      </c>
      <c r="BN29" s="18">
        <v>3</v>
      </c>
      <c r="BO29" s="18" t="s">
        <v>38</v>
      </c>
      <c r="BQ29" s="18" t="s">
        <v>76</v>
      </c>
      <c r="BS29" s="19" t="s">
        <v>20</v>
      </c>
      <c r="BU29" s="19" t="s">
        <v>20</v>
      </c>
    </row>
    <row r="30" spans="1:75" x14ac:dyDescent="0.25">
      <c r="A30" s="14" t="s">
        <v>676</v>
      </c>
      <c r="B30" s="60">
        <f>VLOOKUP(A30,Pop!A39:B983,2,FALSE)</f>
        <v>5253</v>
      </c>
      <c r="C30" s="15" t="s">
        <v>17</v>
      </c>
      <c r="D30" s="16">
        <v>1947</v>
      </c>
      <c r="E30" s="16" t="s">
        <v>17</v>
      </c>
      <c r="F30" s="16">
        <v>5.8</v>
      </c>
      <c r="G30" s="16" t="s">
        <v>227</v>
      </c>
      <c r="I30" s="16">
        <v>0</v>
      </c>
      <c r="J30" s="16" t="s">
        <v>679</v>
      </c>
      <c r="M30" s="16" t="s">
        <v>680</v>
      </c>
      <c r="N30" s="16">
        <v>245</v>
      </c>
      <c r="O30" s="16" t="s">
        <v>17</v>
      </c>
      <c r="P30" s="16">
        <v>5.8</v>
      </c>
      <c r="Q30" s="16" t="s">
        <v>227</v>
      </c>
      <c r="S30" s="16">
        <v>0</v>
      </c>
      <c r="T30" s="16" t="s">
        <v>679</v>
      </c>
      <c r="W30" s="16" t="s">
        <v>680</v>
      </c>
      <c r="X30" s="16" t="s">
        <v>42</v>
      </c>
      <c r="AB30" s="16" t="s">
        <v>681</v>
      </c>
      <c r="AC30" s="16" t="s">
        <v>95</v>
      </c>
      <c r="AD30" s="17">
        <v>1920</v>
      </c>
      <c r="AE30" s="17">
        <v>226</v>
      </c>
      <c r="AF30" s="17" t="s">
        <v>682</v>
      </c>
      <c r="AG30" s="17" t="s">
        <v>17</v>
      </c>
      <c r="AH30" s="17">
        <v>9.64</v>
      </c>
      <c r="AI30" s="39" t="e">
        <f>VLOOKUP(A30,'2016 Results'!C42:AG353,15,FALSE)</f>
        <v>#N/A</v>
      </c>
      <c r="AJ30" s="39"/>
      <c r="AK30" s="17">
        <v>0</v>
      </c>
      <c r="AL30" s="17" t="s">
        <v>227</v>
      </c>
      <c r="AN30" s="17" t="s">
        <v>683</v>
      </c>
      <c r="AQ30" s="17" t="s">
        <v>684</v>
      </c>
      <c r="AR30" s="17" t="s">
        <v>42</v>
      </c>
      <c r="AV30" s="17" t="s">
        <v>685</v>
      </c>
      <c r="AW30" s="17" t="s">
        <v>686</v>
      </c>
      <c r="AX30" s="17" t="s">
        <v>17</v>
      </c>
      <c r="AY30" s="17">
        <v>9.64</v>
      </c>
      <c r="AZ30" s="17">
        <v>0</v>
      </c>
      <c r="BA30" s="17" t="s">
        <v>227</v>
      </c>
      <c r="BC30" s="17">
        <v>5.03</v>
      </c>
      <c r="BF30" s="17" t="s">
        <v>684</v>
      </c>
      <c r="BG30" s="17" t="s">
        <v>42</v>
      </c>
      <c r="BK30" s="17" t="s">
        <v>687</v>
      </c>
      <c r="BL30" s="18" t="s">
        <v>17</v>
      </c>
      <c r="BM30" s="18">
        <v>3</v>
      </c>
      <c r="BN30" s="18">
        <v>3</v>
      </c>
      <c r="BO30" s="18" t="s">
        <v>38</v>
      </c>
      <c r="BR30" s="18" t="s">
        <v>688</v>
      </c>
      <c r="BS30" s="19" t="s">
        <v>20</v>
      </c>
      <c r="BU30" s="19" t="s">
        <v>20</v>
      </c>
      <c r="BW30" s="57" t="s">
        <v>689</v>
      </c>
    </row>
    <row r="31" spans="1:75" x14ac:dyDescent="0.25">
      <c r="A31" s="14" t="s">
        <v>1054</v>
      </c>
      <c r="B31" s="60">
        <f>VLOOKUP(A31,Pop!A40:B984,2,FALSE)</f>
        <v>386</v>
      </c>
      <c r="C31" s="15" t="s">
        <v>17</v>
      </c>
      <c r="D31" s="16">
        <v>179</v>
      </c>
      <c r="E31" s="16" t="s">
        <v>17</v>
      </c>
      <c r="F31" s="16">
        <v>25</v>
      </c>
      <c r="G31" s="16" t="s">
        <v>21</v>
      </c>
      <c r="I31" s="16">
        <v>2000</v>
      </c>
      <c r="J31" s="16">
        <v>1.2500000000000001E-2</v>
      </c>
      <c r="K31" s="16">
        <v>43.5</v>
      </c>
      <c r="M31" s="16">
        <v>78.5</v>
      </c>
      <c r="N31" s="16">
        <v>17</v>
      </c>
      <c r="O31" s="16" t="s">
        <v>17</v>
      </c>
      <c r="P31" s="16">
        <v>25</v>
      </c>
      <c r="Q31" s="16" t="s">
        <v>21</v>
      </c>
      <c r="AD31" s="17">
        <v>179</v>
      </c>
      <c r="AE31" s="17">
        <v>17</v>
      </c>
      <c r="AF31" s="17">
        <v>18</v>
      </c>
      <c r="AG31" s="17" t="s">
        <v>17</v>
      </c>
      <c r="AH31" s="17">
        <v>18</v>
      </c>
      <c r="AI31" s="39" t="e">
        <f>VLOOKUP(A31,'2016 Results'!C43:AG354,15,FALSE)</f>
        <v>#N/A</v>
      </c>
      <c r="AJ31" s="39"/>
      <c r="AK31" s="17" t="s">
        <v>350</v>
      </c>
      <c r="AL31" s="17" t="s">
        <v>38</v>
      </c>
      <c r="AM31" s="17" t="s">
        <v>350</v>
      </c>
      <c r="AW31" s="17">
        <v>18</v>
      </c>
      <c r="AX31" s="17" t="s">
        <v>17</v>
      </c>
      <c r="AY31" s="17" t="s">
        <v>350</v>
      </c>
      <c r="AZ31" s="17" t="s">
        <v>350</v>
      </c>
      <c r="BL31" s="18" t="s">
        <v>20</v>
      </c>
      <c r="BS31" s="19" t="s">
        <v>20</v>
      </c>
      <c r="BU31" s="19" t="s">
        <v>20</v>
      </c>
    </row>
    <row r="32" spans="1:75" ht="30" x14ac:dyDescent="0.25">
      <c r="A32" s="14" t="s">
        <v>2198</v>
      </c>
      <c r="B32" s="60">
        <f>VLOOKUP(A32,Pop!A41:B985,2,FALSE)</f>
        <v>974</v>
      </c>
      <c r="C32" s="15" t="s">
        <v>17</v>
      </c>
      <c r="D32" s="16">
        <v>434</v>
      </c>
      <c r="E32" s="16" t="s">
        <v>17</v>
      </c>
      <c r="F32" s="16">
        <v>12.5</v>
      </c>
      <c r="G32" s="16" t="s">
        <v>227</v>
      </c>
      <c r="I32" s="16">
        <v>250</v>
      </c>
      <c r="J32" s="16">
        <v>0.05</v>
      </c>
      <c r="K32" s="16">
        <v>33.4</v>
      </c>
      <c r="L32" s="16">
        <v>66.8</v>
      </c>
      <c r="M32" s="16" t="s">
        <v>1545</v>
      </c>
      <c r="N32" s="16">
        <v>67</v>
      </c>
      <c r="O32" s="16" t="s">
        <v>17</v>
      </c>
      <c r="P32" s="16">
        <v>12.5</v>
      </c>
      <c r="Q32" s="16" t="s">
        <v>227</v>
      </c>
      <c r="S32" s="16">
        <v>250</v>
      </c>
      <c r="T32" s="16" t="s">
        <v>1546</v>
      </c>
      <c r="U32" s="16">
        <v>167</v>
      </c>
      <c r="V32" s="16">
        <v>1336</v>
      </c>
      <c r="W32" s="16" t="s">
        <v>1547</v>
      </c>
      <c r="X32" s="16" t="s">
        <v>175</v>
      </c>
      <c r="AB32" s="16" t="s">
        <v>1548</v>
      </c>
      <c r="AD32" s="17">
        <v>434</v>
      </c>
      <c r="AE32" s="17">
        <v>67</v>
      </c>
      <c r="AF32" s="17" t="s">
        <v>1549</v>
      </c>
      <c r="AG32" s="17" t="s">
        <v>17</v>
      </c>
      <c r="AH32" s="17">
        <v>12.5</v>
      </c>
      <c r="AI32" s="39" t="e">
        <f>VLOOKUP(A32,'2016 Results'!C44:AG355,15,FALSE)</f>
        <v>#N/A</v>
      </c>
      <c r="AJ32" s="39"/>
      <c r="AK32" s="17">
        <v>250</v>
      </c>
      <c r="AL32" s="17" t="s">
        <v>227</v>
      </c>
      <c r="AN32" s="17" t="s">
        <v>1546</v>
      </c>
      <c r="AO32" s="28">
        <v>1</v>
      </c>
      <c r="AP32" s="17">
        <v>6.68</v>
      </c>
      <c r="AQ32" s="17" t="s">
        <v>1550</v>
      </c>
      <c r="AR32" s="17" t="s">
        <v>175</v>
      </c>
      <c r="AV32" s="17" t="s">
        <v>1551</v>
      </c>
      <c r="AW32" s="17" t="s">
        <v>755</v>
      </c>
      <c r="AX32" s="17" t="s">
        <v>17</v>
      </c>
      <c r="AY32" s="17">
        <v>12.5</v>
      </c>
      <c r="AZ32" s="17">
        <v>250</v>
      </c>
      <c r="BA32" s="17" t="s">
        <v>227</v>
      </c>
      <c r="BC32" s="17">
        <v>0.05</v>
      </c>
      <c r="BD32" s="17">
        <v>100</v>
      </c>
      <c r="BE32" s="17">
        <v>6.68</v>
      </c>
      <c r="BG32" s="17" t="s">
        <v>175</v>
      </c>
      <c r="BK32" s="17" t="s">
        <v>1552</v>
      </c>
      <c r="BL32" s="18" t="s">
        <v>47</v>
      </c>
      <c r="BS32" s="19" t="s">
        <v>17</v>
      </c>
      <c r="BT32" s="19">
        <v>15</v>
      </c>
      <c r="BU32" s="19" t="s">
        <v>17</v>
      </c>
      <c r="BV32" s="54" t="s">
        <v>1553</v>
      </c>
      <c r="BW32" s="57" t="s">
        <v>1554</v>
      </c>
    </row>
    <row r="33" spans="1:74" x14ac:dyDescent="0.25">
      <c r="A33" s="14" t="s">
        <v>1230</v>
      </c>
      <c r="B33" s="60">
        <f>VLOOKUP(A33,Pop!A44:B988,2,FALSE)</f>
        <v>658</v>
      </c>
      <c r="C33" s="15" t="s">
        <v>17</v>
      </c>
      <c r="D33" s="16">
        <v>269</v>
      </c>
      <c r="E33" s="16" t="s">
        <v>17</v>
      </c>
      <c r="F33" s="16">
        <v>12.5</v>
      </c>
      <c r="G33" s="16" t="s">
        <v>21</v>
      </c>
      <c r="I33" s="16">
        <v>1</v>
      </c>
      <c r="J33" s="16">
        <v>2.5</v>
      </c>
      <c r="K33" s="16">
        <v>22.5</v>
      </c>
      <c r="L33" s="16">
        <v>35</v>
      </c>
      <c r="M33" s="16" t="s">
        <v>1233</v>
      </c>
      <c r="N33" s="16">
        <v>19</v>
      </c>
      <c r="O33" s="16" t="s">
        <v>17</v>
      </c>
      <c r="P33" s="16">
        <v>12.5</v>
      </c>
      <c r="Q33" s="16" t="s">
        <v>21</v>
      </c>
      <c r="S33" s="16">
        <v>1</v>
      </c>
      <c r="T33" s="16">
        <v>2.5</v>
      </c>
      <c r="U33" s="16">
        <v>110</v>
      </c>
      <c r="V33" s="16">
        <v>622.5</v>
      </c>
      <c r="X33" s="16" t="s">
        <v>19</v>
      </c>
      <c r="AC33" s="16" t="s">
        <v>1234</v>
      </c>
      <c r="AD33" s="17">
        <v>261</v>
      </c>
      <c r="AE33" s="17">
        <v>17</v>
      </c>
      <c r="AF33" s="17">
        <v>61.65</v>
      </c>
      <c r="AG33" s="17" t="s">
        <v>17</v>
      </c>
      <c r="AH33" s="17">
        <v>42.5</v>
      </c>
      <c r="AI33" s="39">
        <f>VLOOKUP(A33,'2016 Results'!C47:AG358,15,FALSE)</f>
        <v>35</v>
      </c>
      <c r="AJ33" s="39">
        <f t="shared" si="0"/>
        <v>7.5</v>
      </c>
      <c r="AK33" s="17">
        <v>0</v>
      </c>
      <c r="AL33" s="17" t="s">
        <v>21</v>
      </c>
      <c r="AN33" s="17">
        <v>5</v>
      </c>
      <c r="AO33" s="17">
        <v>100</v>
      </c>
      <c r="AP33" s="17">
        <v>47.5</v>
      </c>
      <c r="AR33" s="17" t="s">
        <v>22</v>
      </c>
      <c r="AT33" s="17" t="s">
        <v>1235</v>
      </c>
      <c r="AW33" s="17">
        <v>88.99</v>
      </c>
      <c r="AX33" s="17" t="s">
        <v>17</v>
      </c>
      <c r="AY33" s="17">
        <v>42.5</v>
      </c>
      <c r="AZ33" s="17">
        <v>0</v>
      </c>
      <c r="BA33" s="17" t="s">
        <v>21</v>
      </c>
      <c r="BC33" s="17">
        <v>5</v>
      </c>
      <c r="BD33" s="17">
        <v>100</v>
      </c>
      <c r="BE33" s="17">
        <v>47.5</v>
      </c>
      <c r="BG33" s="17" t="s">
        <v>22</v>
      </c>
      <c r="BI33" s="17" t="s">
        <v>1235</v>
      </c>
      <c r="BL33" s="18" t="s">
        <v>20</v>
      </c>
      <c r="BS33" s="19" t="s">
        <v>20</v>
      </c>
      <c r="BU33" s="19" t="s">
        <v>20</v>
      </c>
    </row>
    <row r="34" spans="1:74" x14ac:dyDescent="0.25">
      <c r="A34" s="14" t="s">
        <v>2205</v>
      </c>
      <c r="B34" s="60">
        <f>VLOOKUP(A34,Pop!A45:B989,2,FALSE)</f>
        <v>193</v>
      </c>
      <c r="C34" s="15" t="s">
        <v>17</v>
      </c>
      <c r="D34" s="16">
        <v>85</v>
      </c>
      <c r="E34" s="16" t="s">
        <v>17</v>
      </c>
      <c r="F34" s="27">
        <v>32.5</v>
      </c>
      <c r="G34" s="16" t="s">
        <v>21</v>
      </c>
      <c r="I34" s="16">
        <v>1000</v>
      </c>
      <c r="J34" s="27">
        <v>7.8</v>
      </c>
      <c r="K34" s="27">
        <v>63.7</v>
      </c>
      <c r="L34" s="27">
        <v>102.7</v>
      </c>
      <c r="N34" s="16">
        <v>5</v>
      </c>
      <c r="O34" s="16" t="s">
        <v>17</v>
      </c>
      <c r="P34" s="27">
        <v>32.5</v>
      </c>
      <c r="Q34" s="16" t="s">
        <v>21</v>
      </c>
      <c r="S34" s="16">
        <v>1000</v>
      </c>
      <c r="T34" s="27">
        <v>7.8</v>
      </c>
      <c r="U34" s="27">
        <v>219.7</v>
      </c>
      <c r="V34" s="27">
        <v>1584.7</v>
      </c>
      <c r="X34" s="16" t="s">
        <v>19</v>
      </c>
      <c r="AD34" s="17">
        <v>77</v>
      </c>
      <c r="AE34" s="17">
        <v>5</v>
      </c>
      <c r="AF34" s="22">
        <v>20</v>
      </c>
      <c r="AG34" s="17" t="s">
        <v>17</v>
      </c>
      <c r="AH34" s="22">
        <v>20</v>
      </c>
      <c r="AI34" s="39" t="e">
        <f>VLOOKUP(A34,'2016 Results'!C48:AG359,15,FALSE)</f>
        <v>#N/A</v>
      </c>
      <c r="AJ34" s="39"/>
      <c r="AK34" s="17">
        <v>3000</v>
      </c>
      <c r="AL34" s="17" t="s">
        <v>21</v>
      </c>
      <c r="AN34" s="22">
        <v>1.5</v>
      </c>
      <c r="AP34" s="17" t="s">
        <v>1812</v>
      </c>
      <c r="AR34" s="17" t="s">
        <v>19</v>
      </c>
      <c r="AW34" s="22">
        <v>20</v>
      </c>
      <c r="AX34" s="17" t="s">
        <v>17</v>
      </c>
      <c r="AY34" s="22">
        <v>20</v>
      </c>
      <c r="AZ34" s="17">
        <v>3000</v>
      </c>
      <c r="BA34" s="17" t="s">
        <v>21</v>
      </c>
      <c r="BC34" s="22">
        <v>1.5</v>
      </c>
      <c r="BE34" s="17" t="s">
        <v>1813</v>
      </c>
      <c r="BG34" s="17" t="s">
        <v>19</v>
      </c>
      <c r="BL34" s="18" t="s">
        <v>20</v>
      </c>
      <c r="BS34" s="19" t="s">
        <v>20</v>
      </c>
      <c r="BU34" s="19" t="s">
        <v>20</v>
      </c>
    </row>
    <row r="35" spans="1:74" x14ac:dyDescent="0.25">
      <c r="A35" s="14" t="s">
        <v>1694</v>
      </c>
      <c r="B35" s="60">
        <f>VLOOKUP(A35,Pop!A46:B990,2,FALSE)</f>
        <v>214</v>
      </c>
      <c r="C35" s="15" t="s">
        <v>17</v>
      </c>
      <c r="D35" s="16">
        <v>105</v>
      </c>
      <c r="E35" s="16" t="s">
        <v>17</v>
      </c>
      <c r="F35" s="16">
        <v>35</v>
      </c>
      <c r="G35" s="16" t="s">
        <v>21</v>
      </c>
      <c r="I35" s="16">
        <v>2000</v>
      </c>
      <c r="J35" s="16">
        <v>2.5000000000000001E-2</v>
      </c>
      <c r="N35" s="16">
        <v>0</v>
      </c>
      <c r="O35" s="16" t="s">
        <v>20</v>
      </c>
      <c r="AD35" s="17">
        <v>105</v>
      </c>
      <c r="AE35" s="17">
        <v>0</v>
      </c>
      <c r="AF35" s="17">
        <v>30</v>
      </c>
      <c r="AG35" s="17" t="s">
        <v>17</v>
      </c>
      <c r="AH35" s="17">
        <v>30</v>
      </c>
      <c r="AI35" s="39">
        <f>VLOOKUP(A35,'2016 Results'!C49:AG360,15,FALSE)</f>
        <v>25</v>
      </c>
      <c r="AJ35" s="39">
        <f t="shared" si="0"/>
        <v>5</v>
      </c>
      <c r="AL35" s="17" t="s">
        <v>38</v>
      </c>
      <c r="AN35" s="17">
        <v>30</v>
      </c>
      <c r="AX35" s="17" t="s">
        <v>20</v>
      </c>
      <c r="BL35" s="18" t="s">
        <v>20</v>
      </c>
      <c r="BS35" s="19" t="s">
        <v>17</v>
      </c>
      <c r="BT35" s="19">
        <v>14</v>
      </c>
      <c r="BU35" s="19" t="s">
        <v>20</v>
      </c>
    </row>
    <row r="36" spans="1:74" x14ac:dyDescent="0.25">
      <c r="A36" s="14" t="s">
        <v>2262</v>
      </c>
      <c r="B36" s="60">
        <f>VLOOKUP(A36,Pop!A47:B991,2,FALSE)</f>
        <v>495</v>
      </c>
      <c r="C36" s="15" t="s">
        <v>17</v>
      </c>
      <c r="D36" s="16">
        <v>193</v>
      </c>
      <c r="E36" s="16" t="s">
        <v>17</v>
      </c>
      <c r="F36" s="16">
        <v>20</v>
      </c>
      <c r="G36" s="16" t="s">
        <v>38</v>
      </c>
      <c r="I36" s="16">
        <v>1000</v>
      </c>
      <c r="J36" s="16">
        <v>10</v>
      </c>
      <c r="K36" s="16">
        <v>60</v>
      </c>
      <c r="L36" s="16">
        <v>110</v>
      </c>
      <c r="N36" s="16">
        <v>18</v>
      </c>
      <c r="O36" s="16" t="s">
        <v>17</v>
      </c>
      <c r="P36" s="16">
        <v>20</v>
      </c>
      <c r="Q36" s="16" t="s">
        <v>21</v>
      </c>
      <c r="S36" s="16">
        <v>1000</v>
      </c>
      <c r="T36" s="16">
        <v>10</v>
      </c>
      <c r="U36" s="16">
        <v>2420</v>
      </c>
      <c r="X36" s="16" t="s">
        <v>19</v>
      </c>
      <c r="AD36" s="17">
        <v>190</v>
      </c>
      <c r="AE36" s="17">
        <v>17</v>
      </c>
      <c r="AG36" s="17" t="s">
        <v>17</v>
      </c>
      <c r="AH36" s="17">
        <v>20</v>
      </c>
      <c r="AI36" s="39" t="e">
        <f>VLOOKUP(A36,'2016 Results'!C50:AG361,15,FALSE)</f>
        <v>#N/A</v>
      </c>
      <c r="AJ36" s="39"/>
      <c r="AK36" s="17">
        <v>1000</v>
      </c>
      <c r="AL36" s="17" t="s">
        <v>21</v>
      </c>
      <c r="AN36" s="17">
        <v>10</v>
      </c>
      <c r="AQ36" s="17" t="s">
        <v>1923</v>
      </c>
      <c r="AR36" s="17" t="s">
        <v>19</v>
      </c>
      <c r="AX36" s="17" t="s">
        <v>17</v>
      </c>
      <c r="AY36" s="17">
        <v>20</v>
      </c>
      <c r="AZ36" s="17">
        <v>1000</v>
      </c>
      <c r="BA36" s="17" t="s">
        <v>21</v>
      </c>
      <c r="BC36" s="17">
        <v>10</v>
      </c>
      <c r="BF36" s="17" t="s">
        <v>1923</v>
      </c>
      <c r="BG36" s="17" t="s">
        <v>19</v>
      </c>
      <c r="BL36" s="18" t="s">
        <v>20</v>
      </c>
      <c r="BS36" s="19" t="s">
        <v>20</v>
      </c>
      <c r="BU36" s="19" t="s">
        <v>17</v>
      </c>
      <c r="BV36" s="54">
        <v>4</v>
      </c>
    </row>
    <row r="37" spans="1:74" x14ac:dyDescent="0.25">
      <c r="A37" s="14" t="s">
        <v>1623</v>
      </c>
      <c r="B37" s="60">
        <f>VLOOKUP(A37,Pop!A48:B992,2,FALSE)</f>
        <v>876</v>
      </c>
      <c r="C37" s="15" t="s">
        <v>17</v>
      </c>
      <c r="D37" s="16">
        <v>372</v>
      </c>
      <c r="E37" s="16" t="s">
        <v>17</v>
      </c>
      <c r="F37" s="16">
        <v>9</v>
      </c>
      <c r="G37" s="16" t="s">
        <v>21</v>
      </c>
      <c r="I37" s="16">
        <v>1000</v>
      </c>
      <c r="J37" s="16" t="s">
        <v>1626</v>
      </c>
      <c r="K37" s="16">
        <v>39</v>
      </c>
      <c r="L37" s="16">
        <v>76.5</v>
      </c>
      <c r="N37" s="16">
        <v>7</v>
      </c>
      <c r="O37" s="16" t="s">
        <v>20</v>
      </c>
      <c r="U37" s="16">
        <v>189</v>
      </c>
      <c r="V37" s="16">
        <v>1501.5</v>
      </c>
      <c r="X37" s="16" t="s">
        <v>19</v>
      </c>
      <c r="AD37" s="17">
        <v>364</v>
      </c>
      <c r="AE37" s="17">
        <v>7</v>
      </c>
      <c r="AF37" s="17">
        <v>20</v>
      </c>
      <c r="AG37" s="17" t="s">
        <v>17</v>
      </c>
      <c r="AH37" s="17">
        <v>12.2</v>
      </c>
      <c r="AI37" s="39" t="e">
        <f>VLOOKUP(A37,'2016 Results'!C51:AG362,15,FALSE)</f>
        <v>#N/A</v>
      </c>
      <c r="AJ37" s="39"/>
      <c r="AK37" s="17">
        <v>2000</v>
      </c>
      <c r="AL37" s="17" t="s">
        <v>21</v>
      </c>
      <c r="AN37" s="17">
        <v>5.0999999999999996</v>
      </c>
      <c r="AP37" s="17">
        <v>5.0999999999999996</v>
      </c>
      <c r="AR37" s="17" t="s">
        <v>19</v>
      </c>
      <c r="AW37" s="17">
        <v>40</v>
      </c>
      <c r="AX37" s="17" t="s">
        <v>20</v>
      </c>
      <c r="BE37" s="17">
        <v>5.0999999999999996</v>
      </c>
      <c r="BG37" s="17" t="s">
        <v>19</v>
      </c>
      <c r="BL37" s="18" t="s">
        <v>20</v>
      </c>
      <c r="BS37" s="19" t="s">
        <v>20</v>
      </c>
      <c r="BU37" s="19" t="s">
        <v>20</v>
      </c>
    </row>
    <row r="38" spans="1:74" x14ac:dyDescent="0.25">
      <c r="A38" s="14" t="s">
        <v>2008</v>
      </c>
      <c r="B38" s="60">
        <f>VLOOKUP(A38,Pop!A49:B993,2,FALSE)</f>
        <v>432</v>
      </c>
      <c r="C38" s="15" t="s">
        <v>17</v>
      </c>
      <c r="D38" s="16">
        <v>150</v>
      </c>
      <c r="E38" s="16" t="s">
        <v>17</v>
      </c>
      <c r="F38" s="16" t="s">
        <v>2011</v>
      </c>
      <c r="G38" s="16" t="s">
        <v>38</v>
      </c>
      <c r="H38" s="16" t="s">
        <v>466</v>
      </c>
      <c r="N38" s="16" t="s">
        <v>242</v>
      </c>
      <c r="O38" s="16" t="s">
        <v>20</v>
      </c>
      <c r="AD38" s="17">
        <v>150</v>
      </c>
      <c r="AE38" s="17">
        <v>3</v>
      </c>
      <c r="AF38" s="22">
        <v>68</v>
      </c>
      <c r="AG38" s="17" t="s">
        <v>17</v>
      </c>
      <c r="AH38" s="17">
        <v>48</v>
      </c>
      <c r="AI38" s="39" t="e">
        <f>VLOOKUP(A38,'2016 Results'!C52:AG363,15,FALSE)</f>
        <v>#N/A</v>
      </c>
      <c r="AJ38" s="39"/>
      <c r="AK38" s="17">
        <v>1</v>
      </c>
      <c r="AL38" s="17" t="s">
        <v>38</v>
      </c>
      <c r="AM38" s="17" t="s">
        <v>62</v>
      </c>
      <c r="AN38" s="17" t="s">
        <v>242</v>
      </c>
      <c r="AR38" s="17" t="s">
        <v>19</v>
      </c>
      <c r="AS38" s="17">
        <v>48</v>
      </c>
      <c r="AW38" s="17">
        <v>48</v>
      </c>
      <c r="AX38" s="17" t="s">
        <v>17</v>
      </c>
      <c r="AY38" s="17">
        <v>55</v>
      </c>
      <c r="AZ38" s="17">
        <v>1</v>
      </c>
      <c r="BA38" s="17" t="s">
        <v>38</v>
      </c>
      <c r="BB38" s="17" t="s">
        <v>62</v>
      </c>
      <c r="BC38" s="17" t="s">
        <v>2012</v>
      </c>
      <c r="BL38" s="18" t="s">
        <v>20</v>
      </c>
      <c r="BS38" s="19" t="s">
        <v>20</v>
      </c>
      <c r="BU38" s="19" t="s">
        <v>17</v>
      </c>
      <c r="BV38" s="54">
        <v>2500</v>
      </c>
    </row>
    <row r="39" spans="1:74" x14ac:dyDescent="0.25">
      <c r="A39" s="14" t="s">
        <v>2211</v>
      </c>
      <c r="B39" s="60">
        <f>VLOOKUP(A39,Pop!A50:B994,2,FALSE)</f>
        <v>821</v>
      </c>
      <c r="C39" s="15" t="s">
        <v>17</v>
      </c>
      <c r="D39" s="16">
        <v>365</v>
      </c>
      <c r="E39" s="16" t="s">
        <v>17</v>
      </c>
      <c r="F39" s="16">
        <v>7</v>
      </c>
      <c r="G39" s="16" t="s">
        <v>21</v>
      </c>
      <c r="I39" s="16">
        <v>1670</v>
      </c>
      <c r="J39" s="16" t="s">
        <v>1977</v>
      </c>
      <c r="K39" s="16">
        <v>21.99</v>
      </c>
      <c r="L39" s="16">
        <v>40.75</v>
      </c>
      <c r="N39" s="16">
        <v>50</v>
      </c>
      <c r="O39" s="16" t="s">
        <v>17</v>
      </c>
      <c r="P39" s="16">
        <v>7</v>
      </c>
      <c r="Q39" s="16" t="s">
        <v>21</v>
      </c>
      <c r="S39" s="16">
        <v>1670</v>
      </c>
      <c r="T39" s="16" t="s">
        <v>1977</v>
      </c>
      <c r="U39" s="16">
        <v>84.5</v>
      </c>
      <c r="V39" s="16">
        <v>565.75</v>
      </c>
      <c r="X39" s="16" t="s">
        <v>19</v>
      </c>
      <c r="AD39" s="17">
        <v>360</v>
      </c>
      <c r="AE39" s="17">
        <v>50</v>
      </c>
      <c r="AG39" s="17" t="s">
        <v>17</v>
      </c>
      <c r="AH39" s="17">
        <v>17</v>
      </c>
      <c r="AI39" s="39" t="e">
        <f>VLOOKUP(A39,'2016 Results'!C53:AG364,15,FALSE)</f>
        <v>#N/A</v>
      </c>
      <c r="AJ39" s="39"/>
      <c r="AK39" s="17">
        <v>0</v>
      </c>
      <c r="AL39" s="17" t="s">
        <v>21</v>
      </c>
      <c r="AN39" s="17" t="s">
        <v>1978</v>
      </c>
      <c r="AP39" s="17">
        <v>3.75</v>
      </c>
      <c r="AR39" s="17" t="s">
        <v>22</v>
      </c>
      <c r="AX39" s="17" t="s">
        <v>17</v>
      </c>
      <c r="AY39" s="17">
        <v>17</v>
      </c>
      <c r="AZ39" s="17">
        <v>0</v>
      </c>
      <c r="BA39" s="17" t="s">
        <v>21</v>
      </c>
      <c r="BC39" s="17" t="s">
        <v>1978</v>
      </c>
      <c r="BE39" s="17">
        <v>3.75</v>
      </c>
      <c r="BG39" s="17" t="s">
        <v>22</v>
      </c>
      <c r="BL39" s="18" t="s">
        <v>20</v>
      </c>
      <c r="BS39" s="19" t="s">
        <v>17</v>
      </c>
      <c r="BT39" s="19">
        <v>14.75</v>
      </c>
      <c r="BU39" s="19" t="s">
        <v>17</v>
      </c>
      <c r="BV39" s="54">
        <v>6.5</v>
      </c>
    </row>
    <row r="40" spans="1:74" x14ac:dyDescent="0.25">
      <c r="A40" s="14" t="s">
        <v>960</v>
      </c>
      <c r="B40" s="60">
        <f>VLOOKUP(A40,Pop!A51:B995,2,FALSE)</f>
        <v>1585</v>
      </c>
      <c r="C40" s="15" t="s">
        <v>17</v>
      </c>
      <c r="D40" s="16">
        <v>629</v>
      </c>
      <c r="E40" s="16" t="s">
        <v>17</v>
      </c>
      <c r="F40" s="16">
        <v>30</v>
      </c>
      <c r="G40" s="16" t="s">
        <v>21</v>
      </c>
      <c r="I40" s="24">
        <v>2500</v>
      </c>
      <c r="J40" s="16" t="s">
        <v>963</v>
      </c>
      <c r="K40" s="27">
        <v>47.5</v>
      </c>
      <c r="L40" s="27">
        <v>82.5</v>
      </c>
      <c r="N40" s="16">
        <v>129</v>
      </c>
      <c r="O40" s="16" t="s">
        <v>17</v>
      </c>
      <c r="P40" s="27">
        <v>30</v>
      </c>
      <c r="Q40" s="16" t="s">
        <v>21</v>
      </c>
      <c r="S40" s="24">
        <v>2500</v>
      </c>
      <c r="T40" s="16" t="s">
        <v>964</v>
      </c>
      <c r="X40" s="16" t="s">
        <v>42</v>
      </c>
      <c r="AB40" s="16" t="s">
        <v>287</v>
      </c>
      <c r="AD40" s="17">
        <v>606</v>
      </c>
      <c r="AE40" s="17">
        <v>118</v>
      </c>
      <c r="AF40" s="22">
        <v>30</v>
      </c>
      <c r="AG40" s="17" t="s">
        <v>17</v>
      </c>
      <c r="AH40" s="22">
        <v>30</v>
      </c>
      <c r="AI40" s="39">
        <f>VLOOKUP(A40,'2016 Results'!C54:AG365,15,FALSE)</f>
        <v>20</v>
      </c>
      <c r="AJ40" s="39">
        <f t="shared" si="0"/>
        <v>10</v>
      </c>
      <c r="AK40" s="25">
        <v>2500</v>
      </c>
      <c r="AL40" s="17" t="s">
        <v>21</v>
      </c>
      <c r="AN40" s="17" t="s">
        <v>965</v>
      </c>
      <c r="AO40" s="28">
        <v>1</v>
      </c>
      <c r="AR40" s="17" t="s">
        <v>197</v>
      </c>
      <c r="AT40" s="31">
        <v>1848000</v>
      </c>
      <c r="AU40" s="17" t="s">
        <v>966</v>
      </c>
      <c r="AW40" s="22">
        <v>30</v>
      </c>
      <c r="AX40" s="17" t="s">
        <v>17</v>
      </c>
      <c r="AY40" s="22">
        <v>30</v>
      </c>
      <c r="AZ40" s="25">
        <v>2500</v>
      </c>
      <c r="BA40" s="17" t="s">
        <v>21</v>
      </c>
      <c r="BC40" s="17" t="s">
        <v>965</v>
      </c>
      <c r="BD40" s="28">
        <v>1</v>
      </c>
      <c r="BG40" s="17" t="s">
        <v>19</v>
      </c>
      <c r="BL40" s="18" t="s">
        <v>20</v>
      </c>
      <c r="BS40" s="19" t="s">
        <v>20</v>
      </c>
      <c r="BU40" s="19" t="s">
        <v>20</v>
      </c>
    </row>
    <row r="41" spans="1:74" x14ac:dyDescent="0.25">
      <c r="A41" s="14" t="s">
        <v>758</v>
      </c>
      <c r="B41" s="60">
        <f>VLOOKUP(A41,Pop!A52:B996,2,FALSE)</f>
        <v>281</v>
      </c>
      <c r="C41" s="15" t="s">
        <v>17</v>
      </c>
      <c r="D41" s="16">
        <v>100</v>
      </c>
      <c r="E41" s="16" t="s">
        <v>17</v>
      </c>
      <c r="F41" s="16">
        <v>10</v>
      </c>
      <c r="G41" s="16" t="s">
        <v>21</v>
      </c>
      <c r="I41" s="16">
        <v>2000</v>
      </c>
      <c r="J41" s="16" t="s">
        <v>656</v>
      </c>
      <c r="K41" s="27">
        <v>25</v>
      </c>
      <c r="L41" s="27">
        <v>42</v>
      </c>
      <c r="N41" s="16">
        <v>15</v>
      </c>
      <c r="O41" s="16" t="s">
        <v>17</v>
      </c>
      <c r="P41" s="27">
        <v>10</v>
      </c>
      <c r="Q41" s="16" t="s">
        <v>21</v>
      </c>
      <c r="S41" s="16">
        <v>2000</v>
      </c>
      <c r="T41" s="16" t="s">
        <v>761</v>
      </c>
      <c r="U41" s="27">
        <v>125</v>
      </c>
      <c r="V41" s="27">
        <v>1000</v>
      </c>
      <c r="X41" s="16" t="s">
        <v>19</v>
      </c>
      <c r="AD41" s="17">
        <v>100</v>
      </c>
      <c r="AE41" s="17">
        <v>15</v>
      </c>
      <c r="AF41" s="22">
        <v>11.5</v>
      </c>
      <c r="AG41" s="17" t="s">
        <v>17</v>
      </c>
      <c r="AH41" s="22">
        <v>11.5</v>
      </c>
      <c r="AI41" s="39">
        <f>VLOOKUP(A41,'2016 Results'!C55:AG366,15,FALSE)</f>
        <v>11.5</v>
      </c>
      <c r="AJ41" s="39">
        <f t="shared" si="0"/>
        <v>0</v>
      </c>
      <c r="AK41" s="17">
        <v>2000</v>
      </c>
      <c r="AL41" s="17" t="s">
        <v>38</v>
      </c>
      <c r="AM41" s="17" t="s">
        <v>762</v>
      </c>
      <c r="AN41" s="17" t="s">
        <v>763</v>
      </c>
      <c r="AW41" s="17">
        <v>11.5</v>
      </c>
      <c r="AX41" s="17" t="s">
        <v>17</v>
      </c>
      <c r="AY41" s="17">
        <v>11.5</v>
      </c>
      <c r="AZ41" s="17" t="s">
        <v>764</v>
      </c>
      <c r="BA41" s="17" t="s">
        <v>21</v>
      </c>
      <c r="BC41" s="17" t="s">
        <v>763</v>
      </c>
      <c r="BL41" s="18" t="s">
        <v>47</v>
      </c>
      <c r="BS41" s="19" t="s">
        <v>20</v>
      </c>
      <c r="BU41" s="19" t="s">
        <v>20</v>
      </c>
    </row>
    <row r="42" spans="1:74" x14ac:dyDescent="0.25">
      <c r="A42" s="14" t="s">
        <v>548</v>
      </c>
      <c r="B42" s="60">
        <f>VLOOKUP(A42,Pop!A53:B997,2,FALSE)</f>
        <v>262</v>
      </c>
      <c r="C42" s="15" t="s">
        <v>17</v>
      </c>
      <c r="D42" s="16">
        <v>129</v>
      </c>
      <c r="E42" s="16" t="s">
        <v>17</v>
      </c>
      <c r="F42" s="27">
        <v>25</v>
      </c>
      <c r="G42" s="16" t="s">
        <v>21</v>
      </c>
      <c r="I42" s="16">
        <v>1000</v>
      </c>
      <c r="J42" s="27">
        <v>7</v>
      </c>
      <c r="K42" s="27">
        <v>60</v>
      </c>
      <c r="L42" s="27">
        <v>95</v>
      </c>
      <c r="N42" s="16">
        <v>5</v>
      </c>
      <c r="O42" s="16" t="s">
        <v>17</v>
      </c>
      <c r="P42" s="27">
        <v>25</v>
      </c>
      <c r="Q42" s="16" t="s">
        <v>21</v>
      </c>
      <c r="S42" s="16">
        <v>1000</v>
      </c>
      <c r="T42" s="27">
        <v>7</v>
      </c>
      <c r="U42" s="27">
        <v>200</v>
      </c>
      <c r="V42" s="27">
        <v>1425</v>
      </c>
      <c r="X42" s="16" t="s">
        <v>19</v>
      </c>
      <c r="AD42" s="17">
        <v>128</v>
      </c>
      <c r="AE42" s="17">
        <v>5</v>
      </c>
      <c r="AF42" s="22">
        <v>18</v>
      </c>
      <c r="AG42" s="17" t="s">
        <v>17</v>
      </c>
      <c r="AH42" s="22">
        <v>18</v>
      </c>
      <c r="AI42" s="39" t="str">
        <f>VLOOKUP(A42,'2016 Results'!C56:AG367,15,FALSE)</f>
        <v/>
      </c>
      <c r="AJ42" s="39"/>
      <c r="AK42" s="17">
        <v>1000</v>
      </c>
      <c r="AL42" s="17" t="s">
        <v>21</v>
      </c>
      <c r="AN42" s="22">
        <v>7</v>
      </c>
      <c r="AR42" s="17" t="s">
        <v>19</v>
      </c>
      <c r="AW42" s="22">
        <v>18</v>
      </c>
      <c r="AX42" s="17" t="s">
        <v>17</v>
      </c>
      <c r="AY42" s="22">
        <v>18</v>
      </c>
      <c r="AZ42" s="17">
        <v>1000</v>
      </c>
      <c r="BA42" s="17" t="s">
        <v>21</v>
      </c>
      <c r="BC42" s="22">
        <v>7</v>
      </c>
      <c r="BG42" s="17" t="s">
        <v>19</v>
      </c>
      <c r="BL42" s="18" t="s">
        <v>20</v>
      </c>
      <c r="BS42" s="19" t="s">
        <v>20</v>
      </c>
      <c r="BU42" s="19" t="s">
        <v>20</v>
      </c>
    </row>
    <row r="43" spans="1:74" x14ac:dyDescent="0.25">
      <c r="A43" s="14" t="s">
        <v>1206</v>
      </c>
      <c r="B43" s="60">
        <f>VLOOKUP(A43,Pop!A54:B998,2,FALSE)</f>
        <v>204</v>
      </c>
      <c r="C43" s="15" t="s">
        <v>17</v>
      </c>
      <c r="D43" s="16">
        <v>95</v>
      </c>
      <c r="E43" s="16" t="s">
        <v>17</v>
      </c>
      <c r="F43" s="16">
        <v>24.5</v>
      </c>
      <c r="G43" s="16" t="s">
        <v>21</v>
      </c>
      <c r="I43" s="24">
        <v>2000</v>
      </c>
      <c r="J43" s="16" t="s">
        <v>1209</v>
      </c>
      <c r="K43" s="16">
        <v>43.25</v>
      </c>
      <c r="L43" s="16">
        <v>80.75</v>
      </c>
      <c r="N43" s="16">
        <v>5</v>
      </c>
      <c r="O43" s="16" t="s">
        <v>17</v>
      </c>
      <c r="P43" s="16">
        <v>24.5</v>
      </c>
      <c r="Q43" s="16" t="s">
        <v>21</v>
      </c>
      <c r="S43" s="24">
        <v>2000</v>
      </c>
      <c r="T43" s="16" t="s">
        <v>1209</v>
      </c>
      <c r="W43" s="16" t="s">
        <v>1210</v>
      </c>
      <c r="X43" s="16" t="s">
        <v>59</v>
      </c>
      <c r="AD43" s="17">
        <v>95</v>
      </c>
      <c r="AE43" s="17">
        <v>5</v>
      </c>
      <c r="AF43" s="17">
        <v>32</v>
      </c>
      <c r="AG43" s="17" t="s">
        <v>17</v>
      </c>
      <c r="AH43" s="17">
        <v>32</v>
      </c>
      <c r="AI43" s="39" t="e">
        <f>VLOOKUP(A43,'2016 Results'!C57:AG368,15,FALSE)</f>
        <v>#N/A</v>
      </c>
      <c r="AJ43" s="39"/>
      <c r="AK43" s="17" t="s">
        <v>1211</v>
      </c>
      <c r="AL43" s="17" t="s">
        <v>21</v>
      </c>
      <c r="AN43" s="17" t="s">
        <v>1212</v>
      </c>
      <c r="AR43" s="17" t="s">
        <v>59</v>
      </c>
      <c r="AT43" s="17" t="s">
        <v>1213</v>
      </c>
      <c r="AW43" s="17">
        <v>32</v>
      </c>
      <c r="AX43" s="17" t="s">
        <v>17</v>
      </c>
      <c r="AY43" s="17">
        <v>32</v>
      </c>
      <c r="AZ43" s="17" t="s">
        <v>1214</v>
      </c>
      <c r="BA43" s="17" t="s">
        <v>21</v>
      </c>
      <c r="BC43" s="17" t="s">
        <v>1215</v>
      </c>
      <c r="BG43" s="17" t="s">
        <v>59</v>
      </c>
      <c r="BI43" s="17" t="s">
        <v>1216</v>
      </c>
      <c r="BL43" s="18" t="s">
        <v>20</v>
      </c>
      <c r="BS43" s="19" t="s">
        <v>17</v>
      </c>
      <c r="BT43" s="19">
        <v>21.5</v>
      </c>
      <c r="BU43" s="19" t="s">
        <v>20</v>
      </c>
    </row>
    <row r="44" spans="1:74" x14ac:dyDescent="0.25">
      <c r="A44" s="14" t="s">
        <v>1321</v>
      </c>
      <c r="B44" s="60">
        <f>VLOOKUP(A44,Pop!A56:B1000,2,FALSE)</f>
        <v>8127</v>
      </c>
      <c r="C44" s="15" t="s">
        <v>17</v>
      </c>
      <c r="D44" s="16">
        <v>2900</v>
      </c>
      <c r="E44" s="16" t="s">
        <v>17</v>
      </c>
      <c r="F44" s="16" t="s">
        <v>1324</v>
      </c>
      <c r="G44" s="16" t="s">
        <v>227</v>
      </c>
      <c r="I44" s="16">
        <v>500</v>
      </c>
      <c r="J44" s="16" t="s">
        <v>1325</v>
      </c>
      <c r="M44" s="16" t="s">
        <v>1326</v>
      </c>
      <c r="N44" s="16">
        <v>90</v>
      </c>
      <c r="O44" s="16" t="s">
        <v>17</v>
      </c>
      <c r="P44" s="16">
        <v>21.1</v>
      </c>
      <c r="Q44" s="16" t="s">
        <v>227</v>
      </c>
      <c r="S44" s="16">
        <v>500</v>
      </c>
      <c r="T44" s="16" t="s">
        <v>1325</v>
      </c>
      <c r="W44" s="16" t="s">
        <v>1327</v>
      </c>
      <c r="X44" s="16" t="s">
        <v>19</v>
      </c>
      <c r="AD44" s="17">
        <v>2810</v>
      </c>
      <c r="AE44" s="17">
        <v>90</v>
      </c>
      <c r="AF44" s="17">
        <v>23.91</v>
      </c>
      <c r="AG44" s="17" t="s">
        <v>17</v>
      </c>
      <c r="AH44" s="17">
        <v>23.91</v>
      </c>
      <c r="AI44" s="39">
        <f>VLOOKUP(A44,'2016 Results'!C59:AG370,15,FALSE)</f>
        <v>7.66</v>
      </c>
      <c r="AJ44" s="39">
        <f t="shared" si="0"/>
        <v>16.25</v>
      </c>
      <c r="AK44" s="17">
        <v>0</v>
      </c>
      <c r="AL44" s="17" t="s">
        <v>227</v>
      </c>
      <c r="AN44" s="17" t="s">
        <v>1325</v>
      </c>
      <c r="AQ44" s="17">
        <v>27.09</v>
      </c>
      <c r="AR44" s="17" t="s">
        <v>19</v>
      </c>
      <c r="AW44" s="17">
        <v>23.91</v>
      </c>
      <c r="AX44" s="17" t="s">
        <v>17</v>
      </c>
      <c r="AY44" s="17">
        <v>23.91</v>
      </c>
      <c r="AZ44" s="17">
        <v>0</v>
      </c>
      <c r="BA44" s="17" t="s">
        <v>227</v>
      </c>
      <c r="BC44" s="17" t="s">
        <v>1325</v>
      </c>
      <c r="BF44" s="17">
        <v>27.09</v>
      </c>
      <c r="BG44" s="17" t="s">
        <v>19</v>
      </c>
      <c r="BL44" s="18" t="s">
        <v>17</v>
      </c>
      <c r="BM44" s="18" t="s">
        <v>1328</v>
      </c>
      <c r="BN44" s="18" t="s">
        <v>1329</v>
      </c>
      <c r="BO44" s="18" t="s">
        <v>227</v>
      </c>
      <c r="BS44" s="19" t="s">
        <v>20</v>
      </c>
      <c r="BU44" s="19" t="s">
        <v>20</v>
      </c>
    </row>
    <row r="45" spans="1:74" x14ac:dyDescent="0.25">
      <c r="A45" s="14" t="s">
        <v>2231</v>
      </c>
      <c r="B45" s="60">
        <f>VLOOKUP(A45,Pop!A57:B1001,2,FALSE)</f>
        <v>284</v>
      </c>
      <c r="C45" s="15" t="s">
        <v>17</v>
      </c>
      <c r="D45" s="16">
        <v>144</v>
      </c>
      <c r="E45" s="16" t="s">
        <v>17</v>
      </c>
      <c r="F45" s="16">
        <v>11.75</v>
      </c>
      <c r="G45" s="16" t="s">
        <v>21</v>
      </c>
      <c r="I45" s="16">
        <v>1000</v>
      </c>
      <c r="J45" s="16">
        <v>6</v>
      </c>
      <c r="K45" s="16">
        <v>35.75</v>
      </c>
      <c r="L45" s="16">
        <v>65.75</v>
      </c>
      <c r="N45" s="16">
        <v>20</v>
      </c>
      <c r="O45" s="16" t="s">
        <v>17</v>
      </c>
      <c r="P45" s="16">
        <v>11.75</v>
      </c>
      <c r="Q45" s="16" t="s">
        <v>21</v>
      </c>
      <c r="S45" s="16">
        <v>1000</v>
      </c>
      <c r="T45" s="16">
        <v>6</v>
      </c>
      <c r="U45" s="16">
        <v>155.75</v>
      </c>
      <c r="V45" s="16">
        <v>1205.75</v>
      </c>
      <c r="X45" s="16" t="s">
        <v>19</v>
      </c>
      <c r="AC45" s="16" t="s">
        <v>75</v>
      </c>
      <c r="AD45" s="17">
        <v>122</v>
      </c>
      <c r="AE45" s="17">
        <v>20</v>
      </c>
      <c r="AF45" s="17">
        <v>1582.7</v>
      </c>
      <c r="AG45" s="17" t="s">
        <v>17</v>
      </c>
      <c r="AH45" s="17">
        <v>7.4</v>
      </c>
      <c r="AI45" s="39" t="e">
        <f>VLOOKUP(A45,'2016 Results'!C60:AG371,15,FALSE)</f>
        <v>#N/A</v>
      </c>
      <c r="AJ45" s="39"/>
      <c r="AK45" s="17">
        <v>1000</v>
      </c>
      <c r="AL45" s="17" t="s">
        <v>38</v>
      </c>
      <c r="AM45" s="17" t="s">
        <v>475</v>
      </c>
      <c r="AN45" s="17">
        <v>2</v>
      </c>
      <c r="AO45" s="17" t="s">
        <v>476</v>
      </c>
      <c r="AR45" s="17" t="s">
        <v>19</v>
      </c>
      <c r="AW45" s="17">
        <v>7.25</v>
      </c>
      <c r="AX45" s="17" t="s">
        <v>17</v>
      </c>
      <c r="AY45" s="17">
        <v>7.4</v>
      </c>
      <c r="AZ45" s="17">
        <v>1000</v>
      </c>
      <c r="BA45" s="17" t="s">
        <v>21</v>
      </c>
      <c r="BC45" s="17">
        <v>2</v>
      </c>
      <c r="BD45" s="17" t="s">
        <v>477</v>
      </c>
      <c r="BG45" s="17" t="s">
        <v>19</v>
      </c>
      <c r="BL45" s="18" t="s">
        <v>20</v>
      </c>
      <c r="BS45" s="19" t="s">
        <v>20</v>
      </c>
      <c r="BU45" s="19" t="s">
        <v>20</v>
      </c>
    </row>
    <row r="46" spans="1:74" x14ac:dyDescent="0.25">
      <c r="A46" s="14" t="s">
        <v>908</v>
      </c>
      <c r="B46" s="60">
        <f>VLOOKUP(A46,Pop!A58:B1002,2,FALSE)</f>
        <v>264</v>
      </c>
      <c r="C46" s="15" t="s">
        <v>17</v>
      </c>
      <c r="D46" s="16">
        <v>128</v>
      </c>
      <c r="E46" s="16" t="s">
        <v>17</v>
      </c>
      <c r="F46" s="16" t="s">
        <v>911</v>
      </c>
      <c r="G46" s="16" t="s">
        <v>21</v>
      </c>
      <c r="I46" s="16" t="s">
        <v>912</v>
      </c>
      <c r="J46" s="16">
        <v>1.25</v>
      </c>
      <c r="N46" s="16" t="s">
        <v>913</v>
      </c>
      <c r="O46" s="16" t="s">
        <v>17</v>
      </c>
      <c r="P46" s="16" t="s">
        <v>914</v>
      </c>
      <c r="Q46" s="16" t="s">
        <v>21</v>
      </c>
      <c r="S46" s="16">
        <v>4000</v>
      </c>
      <c r="T46" s="16">
        <v>1.25</v>
      </c>
      <c r="AD46" s="17">
        <v>128</v>
      </c>
      <c r="AE46" s="17" t="s">
        <v>913</v>
      </c>
      <c r="AF46" s="17">
        <v>128</v>
      </c>
      <c r="AG46" s="17" t="s">
        <v>17</v>
      </c>
      <c r="AH46" s="17">
        <v>36.549999999999997</v>
      </c>
      <c r="AI46" s="39" t="e">
        <f>VLOOKUP(A46,'2016 Results'!C61:AG372,15,FALSE)</f>
        <v>#N/A</v>
      </c>
      <c r="AJ46" s="39"/>
      <c r="AK46" s="17" t="s">
        <v>915</v>
      </c>
      <c r="AL46" s="17" t="s">
        <v>38</v>
      </c>
      <c r="AM46" s="17" t="s">
        <v>62</v>
      </c>
      <c r="AN46" s="17" t="s">
        <v>913</v>
      </c>
      <c r="AW46" s="17">
        <v>36.549999999999997</v>
      </c>
      <c r="AX46" s="17" t="s">
        <v>17</v>
      </c>
      <c r="AY46" s="17">
        <v>36.549999999999997</v>
      </c>
      <c r="AZ46" s="17" t="s">
        <v>916</v>
      </c>
      <c r="BA46" s="17" t="s">
        <v>38</v>
      </c>
      <c r="BB46" s="17" t="s">
        <v>62</v>
      </c>
      <c r="BC46" s="17" t="s">
        <v>913</v>
      </c>
      <c r="BL46" s="18" t="s">
        <v>20</v>
      </c>
      <c r="BS46" s="19" t="s">
        <v>17</v>
      </c>
      <c r="BT46" s="19">
        <v>10</v>
      </c>
      <c r="BU46" s="19" t="s">
        <v>20</v>
      </c>
    </row>
    <row r="47" spans="1:74" x14ac:dyDescent="0.25">
      <c r="A47" s="14" t="s">
        <v>1844</v>
      </c>
      <c r="B47" s="60">
        <f>VLOOKUP(A47,Pop!A59:B1003,2,FALSE)</f>
        <v>115</v>
      </c>
      <c r="C47" s="15" t="s">
        <v>17</v>
      </c>
      <c r="D47" s="16" t="s">
        <v>75</v>
      </c>
      <c r="E47" s="16" t="s">
        <v>20</v>
      </c>
      <c r="M47" s="16" t="s">
        <v>1847</v>
      </c>
      <c r="N47" s="16" t="s">
        <v>75</v>
      </c>
      <c r="O47" s="16" t="s">
        <v>20</v>
      </c>
      <c r="W47" s="16" t="s">
        <v>1847</v>
      </c>
      <c r="X47" s="16" t="s">
        <v>42</v>
      </c>
      <c r="AB47" s="16" t="s">
        <v>1848</v>
      </c>
      <c r="AD47" s="17">
        <v>47</v>
      </c>
      <c r="AE47" s="17">
        <v>0</v>
      </c>
      <c r="AF47" s="17">
        <v>40</v>
      </c>
      <c r="AG47" s="17" t="s">
        <v>17</v>
      </c>
      <c r="AH47" s="17">
        <v>40</v>
      </c>
      <c r="AI47" s="39" t="str">
        <f>VLOOKUP(A47,'2016 Results'!C62:AG373,15,FALSE)</f>
        <v/>
      </c>
      <c r="AJ47" s="39"/>
      <c r="AK47" s="17" t="s">
        <v>1274</v>
      </c>
      <c r="AL47" s="17" t="s">
        <v>21</v>
      </c>
      <c r="AN47" s="17">
        <v>8</v>
      </c>
      <c r="AP47" s="17">
        <v>40</v>
      </c>
      <c r="AR47" s="17" t="s">
        <v>59</v>
      </c>
      <c r="AW47" s="17">
        <v>0</v>
      </c>
      <c r="AX47" s="17" t="s">
        <v>20</v>
      </c>
      <c r="BD47" s="17" t="s">
        <v>75</v>
      </c>
      <c r="BG47" s="17" t="s">
        <v>42</v>
      </c>
      <c r="BK47" s="17" t="s">
        <v>75</v>
      </c>
      <c r="BL47" s="18" t="s">
        <v>20</v>
      </c>
      <c r="BS47" s="19" t="s">
        <v>20</v>
      </c>
      <c r="BU47" s="19" t="s">
        <v>20</v>
      </c>
    </row>
    <row r="48" spans="1:74" x14ac:dyDescent="0.25">
      <c r="A48" s="14" t="s">
        <v>2250</v>
      </c>
      <c r="B48" s="60">
        <f>VLOOKUP(A48,Pop!A60:B1004,2,FALSE)</f>
        <v>5322</v>
      </c>
      <c r="C48" s="15" t="s">
        <v>17</v>
      </c>
      <c r="D48" s="24">
        <v>2490</v>
      </c>
      <c r="E48" s="16" t="s">
        <v>17</v>
      </c>
      <c r="F48" s="27">
        <v>10.89</v>
      </c>
      <c r="G48" s="16" t="s">
        <v>21</v>
      </c>
      <c r="I48" s="24">
        <v>2000</v>
      </c>
      <c r="J48" s="16" t="s">
        <v>1508</v>
      </c>
      <c r="K48" s="16">
        <v>24.41</v>
      </c>
      <c r="L48" s="16">
        <v>43.88</v>
      </c>
      <c r="M48" s="16" t="s">
        <v>1509</v>
      </c>
      <c r="N48" s="16">
        <v>207</v>
      </c>
      <c r="O48" s="16" t="s">
        <v>17</v>
      </c>
      <c r="P48" s="16">
        <v>10.89</v>
      </c>
      <c r="Q48" s="16" t="s">
        <v>21</v>
      </c>
      <c r="S48" s="16" t="s">
        <v>464</v>
      </c>
      <c r="T48" s="16" t="s">
        <v>1510</v>
      </c>
      <c r="U48" s="16">
        <v>95.93</v>
      </c>
      <c r="V48" s="16">
        <v>703.18</v>
      </c>
      <c r="W48" s="16" t="s">
        <v>1511</v>
      </c>
      <c r="X48" s="16" t="s">
        <v>19</v>
      </c>
      <c r="AC48" s="16" t="s">
        <v>75</v>
      </c>
      <c r="AD48" s="17">
        <v>1930</v>
      </c>
      <c r="AE48" s="17">
        <v>197</v>
      </c>
      <c r="AF48" s="22">
        <v>23.69</v>
      </c>
      <c r="AG48" s="17" t="s">
        <v>17</v>
      </c>
      <c r="AH48" s="22">
        <v>17.72</v>
      </c>
      <c r="AI48" s="39" t="e">
        <f>VLOOKUP(A48,'2016 Results'!C63:AG374,15,FALSE)</f>
        <v>#N/A</v>
      </c>
      <c r="AJ48" s="39"/>
      <c r="AK48" s="17" t="s">
        <v>464</v>
      </c>
      <c r="AL48" s="17" t="s">
        <v>21</v>
      </c>
      <c r="AN48" s="17" t="s">
        <v>1508</v>
      </c>
      <c r="AR48" s="17" t="s">
        <v>19</v>
      </c>
      <c r="AW48" s="17">
        <v>49.88</v>
      </c>
      <c r="AX48" s="17" t="s">
        <v>17</v>
      </c>
      <c r="AY48" s="17">
        <v>17.72</v>
      </c>
      <c r="AZ48" s="17" t="s">
        <v>464</v>
      </c>
      <c r="BA48" s="17" t="s">
        <v>21</v>
      </c>
      <c r="BC48" s="17" t="s">
        <v>1508</v>
      </c>
      <c r="BG48" s="17" t="s">
        <v>19</v>
      </c>
      <c r="BL48" s="18" t="s">
        <v>17</v>
      </c>
      <c r="BM48" s="18">
        <v>3</v>
      </c>
      <c r="BN48" s="18">
        <v>7.5</v>
      </c>
      <c r="BO48" s="18" t="s">
        <v>38</v>
      </c>
      <c r="BQ48" s="18" t="s">
        <v>1512</v>
      </c>
      <c r="BR48" s="18" t="s">
        <v>1513</v>
      </c>
      <c r="BS48" s="19" t="s">
        <v>20</v>
      </c>
      <c r="BU48" s="19" t="s">
        <v>20</v>
      </c>
    </row>
    <row r="49" spans="1:75" x14ac:dyDescent="0.25">
      <c r="A49" s="14" t="s">
        <v>2252</v>
      </c>
      <c r="B49" s="60">
        <f>VLOOKUP(A49,Pop!A61:B1005,2,FALSE)</f>
        <v>330</v>
      </c>
      <c r="C49" s="15" t="s">
        <v>17</v>
      </c>
      <c r="D49" s="16">
        <v>137</v>
      </c>
      <c r="E49" s="16" t="s">
        <v>17</v>
      </c>
      <c r="F49" s="27">
        <v>29.25</v>
      </c>
      <c r="G49" s="16" t="s">
        <v>21</v>
      </c>
      <c r="I49" s="16">
        <v>2000</v>
      </c>
      <c r="K49" s="16" t="s">
        <v>1571</v>
      </c>
      <c r="L49" s="16" t="s">
        <v>1572</v>
      </c>
      <c r="N49" s="16" t="s">
        <v>1573</v>
      </c>
      <c r="O49" s="16" t="s">
        <v>17</v>
      </c>
      <c r="X49" s="16" t="s">
        <v>19</v>
      </c>
      <c r="AD49" s="17">
        <v>137</v>
      </c>
      <c r="AE49" s="17">
        <v>15</v>
      </c>
      <c r="AG49" s="17" t="s">
        <v>17</v>
      </c>
      <c r="AH49" s="22">
        <v>15.75</v>
      </c>
      <c r="AI49" s="39" t="e">
        <f>VLOOKUP(A49,'2016 Results'!C64:AG375,15,FALSE)</f>
        <v>#N/A</v>
      </c>
      <c r="AJ49" s="39"/>
      <c r="AK49" s="17">
        <v>2000</v>
      </c>
      <c r="AL49" s="17" t="s">
        <v>21</v>
      </c>
      <c r="AN49" s="17" t="s">
        <v>1574</v>
      </c>
      <c r="AR49" s="17" t="s">
        <v>19</v>
      </c>
      <c r="AX49" s="17" t="s">
        <v>17</v>
      </c>
      <c r="BL49" s="18" t="s">
        <v>20</v>
      </c>
      <c r="BS49" s="19" t="s">
        <v>20</v>
      </c>
      <c r="BU49" s="19" t="s">
        <v>20</v>
      </c>
    </row>
    <row r="50" spans="1:75" x14ac:dyDescent="0.25">
      <c r="A50" s="14" t="s">
        <v>593</v>
      </c>
      <c r="B50" s="60">
        <f>VLOOKUP(A50,Pop!A62:B1006,2,FALSE)</f>
        <v>577</v>
      </c>
      <c r="C50" s="15" t="s">
        <v>17</v>
      </c>
      <c r="D50" s="16">
        <v>241</v>
      </c>
      <c r="E50" s="16" t="s">
        <v>17</v>
      </c>
      <c r="F50" s="16">
        <v>33</v>
      </c>
      <c r="G50" s="16" t="s">
        <v>21</v>
      </c>
      <c r="I50" s="16">
        <v>3000</v>
      </c>
      <c r="J50" s="16" t="s">
        <v>596</v>
      </c>
      <c r="K50" s="16">
        <v>37.5</v>
      </c>
      <c r="L50" s="16">
        <v>48.75</v>
      </c>
      <c r="N50" s="16">
        <v>34</v>
      </c>
      <c r="O50" s="16" t="s">
        <v>17</v>
      </c>
      <c r="P50" s="16">
        <v>33</v>
      </c>
      <c r="Q50" s="16" t="s">
        <v>21</v>
      </c>
      <c r="S50" s="16">
        <v>3000</v>
      </c>
      <c r="T50" s="16" t="s">
        <v>596</v>
      </c>
      <c r="U50" s="16">
        <v>82.5</v>
      </c>
      <c r="V50" s="16">
        <v>476.25</v>
      </c>
      <c r="X50" s="16" t="s">
        <v>22</v>
      </c>
      <c r="Z50" s="16">
        <v>423750.99</v>
      </c>
      <c r="AC50" s="16" t="s">
        <v>597</v>
      </c>
      <c r="AD50" s="17">
        <v>207</v>
      </c>
      <c r="AE50" s="17">
        <v>26</v>
      </c>
      <c r="AF50" s="17">
        <v>15</v>
      </c>
      <c r="AG50" s="17" t="s">
        <v>17</v>
      </c>
      <c r="AH50" s="17">
        <v>15</v>
      </c>
      <c r="AI50" s="39">
        <f>VLOOKUP(A50,'2016 Results'!C65:AG376,15,FALSE)</f>
        <v>15</v>
      </c>
      <c r="AJ50" s="39">
        <f t="shared" si="0"/>
        <v>0</v>
      </c>
      <c r="AK50" s="17" t="s">
        <v>598</v>
      </c>
      <c r="AL50" s="17" t="s">
        <v>38</v>
      </c>
      <c r="AM50" s="17" t="s">
        <v>62</v>
      </c>
      <c r="AN50" s="17" t="s">
        <v>95</v>
      </c>
      <c r="AQ50" s="17" t="s">
        <v>62</v>
      </c>
      <c r="AR50" s="17" t="s">
        <v>19</v>
      </c>
      <c r="AW50" s="17">
        <v>15</v>
      </c>
      <c r="AX50" s="17" t="s">
        <v>20</v>
      </c>
      <c r="BF50" s="17" t="s">
        <v>62</v>
      </c>
      <c r="BG50" s="17" t="s">
        <v>19</v>
      </c>
      <c r="BL50" s="18" t="s">
        <v>20</v>
      </c>
      <c r="BS50" s="19" t="s">
        <v>20</v>
      </c>
      <c r="BU50" s="19" t="s">
        <v>20</v>
      </c>
      <c r="BW50" s="57" t="s">
        <v>599</v>
      </c>
    </row>
    <row r="51" spans="1:75" ht="30" x14ac:dyDescent="0.25">
      <c r="A51" s="14" t="s">
        <v>2160</v>
      </c>
      <c r="B51" s="60">
        <f>VLOOKUP(A51,Pop!A63:B1007,2,FALSE)</f>
        <v>57637</v>
      </c>
      <c r="C51" s="15" t="s">
        <v>17</v>
      </c>
      <c r="D51" s="24">
        <v>21522</v>
      </c>
      <c r="E51" s="16" t="s">
        <v>17</v>
      </c>
      <c r="F51" s="27">
        <v>7.09</v>
      </c>
      <c r="G51" s="16" t="s">
        <v>21</v>
      </c>
      <c r="I51" s="24">
        <v>1496</v>
      </c>
      <c r="J51" s="27">
        <v>4.7400000000000003E-3</v>
      </c>
      <c r="K51" s="16" t="s">
        <v>280</v>
      </c>
      <c r="L51" s="27">
        <v>47.4</v>
      </c>
      <c r="N51" s="16">
        <v>2061</v>
      </c>
      <c r="O51" s="16" t="s">
        <v>17</v>
      </c>
      <c r="P51" s="16">
        <v>17.72</v>
      </c>
      <c r="Q51" s="16" t="s">
        <v>227</v>
      </c>
      <c r="S51" s="16">
        <v>3740</v>
      </c>
      <c r="T51" s="27">
        <v>4.7400000000000003E-3</v>
      </c>
      <c r="U51" s="27">
        <v>116.27</v>
      </c>
      <c r="V51" s="27">
        <v>770.69</v>
      </c>
      <c r="X51" s="16" t="s">
        <v>22</v>
      </c>
      <c r="Z51" s="16" t="s">
        <v>281</v>
      </c>
      <c r="AD51" s="25">
        <v>21522</v>
      </c>
      <c r="AE51" s="25">
        <v>2061</v>
      </c>
      <c r="AF51" s="17" t="s">
        <v>282</v>
      </c>
      <c r="AG51" s="17" t="s">
        <v>17</v>
      </c>
      <c r="AH51" s="17" t="s">
        <v>283</v>
      </c>
      <c r="AI51" s="39" t="e">
        <f>VLOOKUP(A51,'2016 Results'!C66:AG377,15,FALSE)</f>
        <v>#N/A</v>
      </c>
      <c r="AJ51" s="39"/>
      <c r="AK51" s="17">
        <v>1496</v>
      </c>
      <c r="AL51" s="17" t="s">
        <v>21</v>
      </c>
      <c r="AN51" s="22">
        <v>6.5399999999999998E-3</v>
      </c>
      <c r="AP51" s="22">
        <v>6.54</v>
      </c>
      <c r="AR51" s="17" t="s">
        <v>22</v>
      </c>
      <c r="AT51" s="17" t="s">
        <v>284</v>
      </c>
      <c r="AW51" s="22">
        <v>86.26</v>
      </c>
      <c r="AX51" s="17" t="s">
        <v>17</v>
      </c>
      <c r="AY51" s="17" t="s">
        <v>285</v>
      </c>
      <c r="AZ51" s="17" t="s">
        <v>286</v>
      </c>
      <c r="BA51" s="17" t="s">
        <v>21</v>
      </c>
      <c r="BC51" s="22">
        <v>6.5399999999999998E-3</v>
      </c>
      <c r="BE51" s="22">
        <v>6.54</v>
      </c>
      <c r="BG51" s="17" t="s">
        <v>59</v>
      </c>
      <c r="BI51" s="17" t="s">
        <v>287</v>
      </c>
      <c r="BL51" s="18" t="s">
        <v>17</v>
      </c>
      <c r="BM51" s="18" t="s">
        <v>288</v>
      </c>
      <c r="BN51" s="18" t="s">
        <v>288</v>
      </c>
      <c r="BO51" s="18" t="s">
        <v>23</v>
      </c>
      <c r="BP51" s="18" t="s">
        <v>289</v>
      </c>
      <c r="BR51" s="18" t="s">
        <v>290</v>
      </c>
      <c r="BS51" s="19" t="s">
        <v>17</v>
      </c>
      <c r="BT51" s="19" t="s">
        <v>291</v>
      </c>
      <c r="BU51" s="19" t="s">
        <v>20</v>
      </c>
      <c r="BW51" s="57" t="s">
        <v>292</v>
      </c>
    </row>
    <row r="52" spans="1:75" x14ac:dyDescent="0.25">
      <c r="A52" s="14" t="s">
        <v>1257</v>
      </c>
      <c r="B52" s="60">
        <f>VLOOKUP(A52,Pop!A64:B1008,2,FALSE)</f>
        <v>1042</v>
      </c>
      <c r="C52" s="15" t="s">
        <v>17</v>
      </c>
      <c r="D52" s="16">
        <v>500</v>
      </c>
      <c r="E52" s="16" t="s">
        <v>17</v>
      </c>
      <c r="F52" s="16">
        <v>8.3800000000000008</v>
      </c>
      <c r="G52" s="16" t="s">
        <v>21</v>
      </c>
      <c r="I52" s="16">
        <v>1000</v>
      </c>
      <c r="K52" s="16" t="s">
        <v>1260</v>
      </c>
      <c r="L52" s="16" t="s">
        <v>1261</v>
      </c>
      <c r="M52" s="16" t="s">
        <v>1262</v>
      </c>
      <c r="N52" s="16">
        <v>25</v>
      </c>
      <c r="O52" s="16" t="s">
        <v>17</v>
      </c>
      <c r="P52" s="16">
        <v>8.3800000000000008</v>
      </c>
      <c r="Q52" s="16" t="s">
        <v>21</v>
      </c>
      <c r="S52" s="16">
        <v>1000</v>
      </c>
      <c r="U52" s="16" t="s">
        <v>1263</v>
      </c>
      <c r="V52" s="16" t="s">
        <v>1263</v>
      </c>
      <c r="X52" s="16" t="s">
        <v>19</v>
      </c>
      <c r="AD52" s="17">
        <v>500</v>
      </c>
      <c r="AE52" s="17">
        <v>25</v>
      </c>
      <c r="AF52" s="17" t="s">
        <v>1264</v>
      </c>
      <c r="AG52" s="17" t="s">
        <v>17</v>
      </c>
      <c r="AH52" s="17">
        <v>6.29</v>
      </c>
      <c r="AI52" s="39" t="e">
        <f>VLOOKUP(A52,'2016 Results'!C67:AG378,15,FALSE)</f>
        <v>#N/A</v>
      </c>
      <c r="AJ52" s="39"/>
      <c r="AK52" s="17">
        <v>1000</v>
      </c>
      <c r="AL52" s="17" t="s">
        <v>21</v>
      </c>
      <c r="AO52" s="17">
        <v>75</v>
      </c>
      <c r="AP52" s="17">
        <v>6.29</v>
      </c>
      <c r="AR52" s="17" t="s">
        <v>19</v>
      </c>
      <c r="AW52" s="17">
        <v>6.29</v>
      </c>
      <c r="AX52" s="17" t="s">
        <v>17</v>
      </c>
      <c r="AY52" s="17">
        <v>6.29</v>
      </c>
      <c r="AZ52" s="17">
        <v>1000</v>
      </c>
      <c r="BA52" s="17" t="s">
        <v>21</v>
      </c>
      <c r="BD52" s="28">
        <v>0.75</v>
      </c>
      <c r="BG52" s="17" t="s">
        <v>19</v>
      </c>
      <c r="BL52" s="18" t="s">
        <v>20</v>
      </c>
      <c r="BS52" s="19" t="s">
        <v>20</v>
      </c>
      <c r="BU52" s="19" t="s">
        <v>20</v>
      </c>
    </row>
    <row r="53" spans="1:75" x14ac:dyDescent="0.25">
      <c r="A53" s="14" t="s">
        <v>660</v>
      </c>
      <c r="B53" s="60">
        <f>VLOOKUP(A53,Pop!A65:B1009,2,FALSE)</f>
        <v>1832</v>
      </c>
      <c r="C53" s="15" t="s">
        <v>17</v>
      </c>
      <c r="D53" s="16">
        <v>794</v>
      </c>
      <c r="E53" s="16" t="s">
        <v>17</v>
      </c>
      <c r="F53" s="16">
        <v>18.54</v>
      </c>
      <c r="G53" s="16" t="s">
        <v>21</v>
      </c>
      <c r="I53" s="16">
        <v>1000</v>
      </c>
      <c r="J53" s="16">
        <v>3.1800000000000001E-3</v>
      </c>
      <c r="K53" s="16">
        <v>31.26</v>
      </c>
      <c r="L53" s="16">
        <v>47.16</v>
      </c>
      <c r="N53" s="16">
        <v>83</v>
      </c>
      <c r="O53" s="16" t="s">
        <v>17</v>
      </c>
      <c r="P53" s="16">
        <v>18.54</v>
      </c>
      <c r="Q53" s="16" t="s">
        <v>21</v>
      </c>
      <c r="S53" s="16">
        <v>1000</v>
      </c>
      <c r="T53" s="16">
        <v>3.1800000000000001E-3</v>
      </c>
      <c r="U53" s="16">
        <v>94.86</v>
      </c>
      <c r="V53" s="16">
        <v>651.36</v>
      </c>
      <c r="X53" s="16" t="s">
        <v>22</v>
      </c>
      <c r="AD53" s="17">
        <v>793</v>
      </c>
      <c r="AE53" s="17">
        <v>83</v>
      </c>
      <c r="AF53" s="17">
        <v>60</v>
      </c>
      <c r="AG53" s="17" t="s">
        <v>17</v>
      </c>
      <c r="AH53" s="17">
        <v>45.09</v>
      </c>
      <c r="AI53" s="39">
        <f>VLOOKUP(A53,'2016 Results'!C68:AG379,15,FALSE)</f>
        <v>34.31</v>
      </c>
      <c r="AJ53" s="39">
        <f t="shared" si="0"/>
        <v>10.780000000000001</v>
      </c>
      <c r="AK53" s="17">
        <v>1000</v>
      </c>
      <c r="AL53" s="17" t="s">
        <v>21</v>
      </c>
      <c r="AN53" s="17">
        <v>8.2799999999999992E-3</v>
      </c>
      <c r="AR53" s="17" t="s">
        <v>22</v>
      </c>
      <c r="AW53" s="17">
        <v>155</v>
      </c>
      <c r="AX53" s="17" t="s">
        <v>17</v>
      </c>
      <c r="AY53" s="17">
        <v>45.09</v>
      </c>
      <c r="AZ53" s="17">
        <v>1000</v>
      </c>
      <c r="BA53" s="17" t="s">
        <v>21</v>
      </c>
      <c r="BC53" s="17">
        <v>8.2799999999999992E-3</v>
      </c>
      <c r="BG53" s="17" t="s">
        <v>22</v>
      </c>
      <c r="BL53" s="18" t="s">
        <v>47</v>
      </c>
      <c r="BS53" s="19" t="s">
        <v>20</v>
      </c>
      <c r="BU53" s="19" t="s">
        <v>20</v>
      </c>
    </row>
    <row r="54" spans="1:75" ht="30" x14ac:dyDescent="0.25">
      <c r="A54" s="14" t="s">
        <v>2000</v>
      </c>
      <c r="B54" s="60">
        <f>VLOOKUP(A54,Pop!A66:B1010,2,FALSE)</f>
        <v>1450</v>
      </c>
      <c r="C54" s="15" t="s">
        <v>17</v>
      </c>
      <c r="D54" s="16">
        <v>500</v>
      </c>
      <c r="E54" s="16" t="s">
        <v>17</v>
      </c>
      <c r="F54" s="16">
        <v>24.21</v>
      </c>
      <c r="G54" s="16" t="s">
        <v>21</v>
      </c>
      <c r="I54" s="16">
        <v>1500</v>
      </c>
      <c r="J54" s="16">
        <v>9.1900000000000003E-3</v>
      </c>
      <c r="K54" s="16">
        <v>56.38</v>
      </c>
      <c r="L54" s="16">
        <v>102.33</v>
      </c>
      <c r="N54" s="16">
        <v>60</v>
      </c>
      <c r="O54" s="16" t="s">
        <v>17</v>
      </c>
      <c r="P54" s="16">
        <v>24.21</v>
      </c>
      <c r="Q54" s="16" t="s">
        <v>21</v>
      </c>
      <c r="S54" s="16">
        <v>1500</v>
      </c>
      <c r="T54" s="16">
        <v>9.1900000000000003E-3</v>
      </c>
      <c r="U54" s="16">
        <v>268.23</v>
      </c>
      <c r="V54" s="16">
        <v>1097.73</v>
      </c>
      <c r="X54" s="16" t="s">
        <v>18</v>
      </c>
      <c r="Z54" s="24">
        <v>1055000</v>
      </c>
      <c r="AB54" s="16" t="s">
        <v>2003</v>
      </c>
      <c r="AD54" s="17">
        <v>500</v>
      </c>
      <c r="AE54" s="17">
        <v>60</v>
      </c>
      <c r="AF54" s="17">
        <v>27.57</v>
      </c>
      <c r="AG54" s="17" t="s">
        <v>17</v>
      </c>
      <c r="AH54" s="17">
        <v>19.09</v>
      </c>
      <c r="AI54" s="39" t="e">
        <f>VLOOKUP(A54,'2016 Results'!C69:AG380,15,FALSE)</f>
        <v>#N/A</v>
      </c>
      <c r="AJ54" s="39"/>
      <c r="AK54" s="17">
        <v>1500</v>
      </c>
      <c r="AL54" s="17" t="s">
        <v>21</v>
      </c>
      <c r="AN54" s="17">
        <v>7.7799999999999996E-3</v>
      </c>
      <c r="AR54" s="17" t="s">
        <v>18</v>
      </c>
      <c r="AT54" s="17">
        <v>806418</v>
      </c>
      <c r="AV54" s="17" t="s">
        <v>2004</v>
      </c>
      <c r="AX54" s="17" t="s">
        <v>17</v>
      </c>
      <c r="AY54" s="17">
        <v>19.09</v>
      </c>
      <c r="AZ54" s="17">
        <v>1500</v>
      </c>
      <c r="BA54" s="17" t="s">
        <v>21</v>
      </c>
      <c r="BC54" s="17">
        <v>7.7799999999999996E-3</v>
      </c>
      <c r="BG54" s="17" t="s">
        <v>210</v>
      </c>
      <c r="BI54" s="17">
        <v>806418</v>
      </c>
      <c r="BJ54" s="17" t="s">
        <v>2004</v>
      </c>
      <c r="BL54" s="18" t="s">
        <v>17</v>
      </c>
      <c r="BM54" s="18">
        <v>3</v>
      </c>
      <c r="BN54" s="18">
        <v>3</v>
      </c>
      <c r="BO54" s="18" t="s">
        <v>23</v>
      </c>
      <c r="BP54" s="18" t="s">
        <v>2005</v>
      </c>
      <c r="BR54" s="18" t="s">
        <v>2006</v>
      </c>
      <c r="BS54" s="19" t="s">
        <v>20</v>
      </c>
      <c r="BU54" s="19" t="s">
        <v>17</v>
      </c>
      <c r="BV54" s="54" t="s">
        <v>2007</v>
      </c>
    </row>
    <row r="55" spans="1:75" x14ac:dyDescent="0.25">
      <c r="A55" s="14" t="s">
        <v>1720</v>
      </c>
      <c r="B55" s="60">
        <f>VLOOKUP(A55,Pop!A67:B1011,2,FALSE)</f>
        <v>437</v>
      </c>
      <c r="C55" s="15" t="s">
        <v>17</v>
      </c>
      <c r="D55" s="16">
        <v>198</v>
      </c>
      <c r="E55" s="16" t="s">
        <v>17</v>
      </c>
      <c r="F55" s="16">
        <v>18.149999999999999</v>
      </c>
      <c r="G55" s="16" t="s">
        <v>21</v>
      </c>
      <c r="I55" s="16">
        <v>1000</v>
      </c>
      <c r="J55" s="16">
        <v>4</v>
      </c>
      <c r="K55" s="16">
        <v>34.15</v>
      </c>
      <c r="L55" s="16">
        <v>94.15</v>
      </c>
      <c r="O55" s="16" t="s">
        <v>17</v>
      </c>
      <c r="Q55" s="16" t="s">
        <v>21</v>
      </c>
      <c r="AG55" s="17" t="s">
        <v>17</v>
      </c>
      <c r="AH55" s="17">
        <v>20</v>
      </c>
      <c r="AI55" s="39" t="e">
        <f>VLOOKUP(A55,'2016 Results'!C70:AG381,15,FALSE)</f>
        <v>#N/A</v>
      </c>
      <c r="AJ55" s="39"/>
      <c r="AK55" s="17">
        <v>1000</v>
      </c>
      <c r="AL55" s="17" t="s">
        <v>21</v>
      </c>
      <c r="AN55" s="17">
        <v>4.5</v>
      </c>
      <c r="AX55" s="17" t="s">
        <v>17</v>
      </c>
      <c r="AY55" s="17">
        <v>20</v>
      </c>
      <c r="AZ55" s="17">
        <v>10000</v>
      </c>
      <c r="BA55" s="17" t="s">
        <v>21</v>
      </c>
      <c r="BC55" s="17">
        <v>4.5</v>
      </c>
      <c r="BL55" s="18" t="s">
        <v>20</v>
      </c>
      <c r="BS55" s="19" t="s">
        <v>20</v>
      </c>
      <c r="BU55" s="19" t="s">
        <v>20</v>
      </c>
    </row>
    <row r="56" spans="1:75" x14ac:dyDescent="0.25">
      <c r="A56" s="14" t="s">
        <v>2264</v>
      </c>
      <c r="B56" s="60">
        <f>VLOOKUP(A56,Pop!A68:B1012,2,FALSE)</f>
        <v>557</v>
      </c>
      <c r="C56" s="15" t="s">
        <v>17</v>
      </c>
      <c r="D56" s="16">
        <v>250</v>
      </c>
      <c r="E56" s="16" t="s">
        <v>17</v>
      </c>
      <c r="F56" s="16">
        <v>19.579999999999998</v>
      </c>
      <c r="G56" s="16" t="s">
        <v>21</v>
      </c>
      <c r="I56" s="16">
        <v>2000</v>
      </c>
      <c r="J56" s="16">
        <v>9.7899999999999991</v>
      </c>
      <c r="K56" s="16">
        <v>48.95</v>
      </c>
      <c r="L56" s="16">
        <v>97.9</v>
      </c>
      <c r="N56" s="16">
        <v>33</v>
      </c>
      <c r="O56" s="16" t="s">
        <v>17</v>
      </c>
      <c r="P56" s="16">
        <v>19.579999999999998</v>
      </c>
      <c r="Q56" s="16" t="s">
        <v>21</v>
      </c>
      <c r="S56" s="16">
        <v>2000</v>
      </c>
      <c r="T56" s="16">
        <v>9.7899999999999991</v>
      </c>
      <c r="U56" s="16">
        <v>244.75</v>
      </c>
      <c r="V56" s="16">
        <v>1958</v>
      </c>
      <c r="X56" s="16" t="s">
        <v>59</v>
      </c>
      <c r="AD56" s="17">
        <v>235</v>
      </c>
      <c r="AE56" s="17">
        <v>27</v>
      </c>
      <c r="AF56" s="17">
        <v>30.23</v>
      </c>
      <c r="AG56" s="17" t="s">
        <v>17</v>
      </c>
      <c r="AH56" s="17">
        <v>18.02</v>
      </c>
      <c r="AI56" s="39" t="e">
        <f>VLOOKUP(A56,'2016 Results'!C71:AG382,15,FALSE)</f>
        <v>#N/A</v>
      </c>
      <c r="AJ56" s="39"/>
      <c r="AK56" s="17">
        <v>2000</v>
      </c>
      <c r="AL56" s="17" t="s">
        <v>21</v>
      </c>
      <c r="AN56" s="17">
        <v>9.01</v>
      </c>
      <c r="AQ56" s="17" t="s">
        <v>1973</v>
      </c>
      <c r="AR56" s="17" t="s">
        <v>59</v>
      </c>
      <c r="AW56" s="17">
        <v>49.39</v>
      </c>
      <c r="AX56" s="17" t="s">
        <v>17</v>
      </c>
      <c r="AY56" s="17">
        <v>18.02</v>
      </c>
      <c r="AZ56" s="17">
        <v>2000</v>
      </c>
      <c r="BA56" s="17" t="s">
        <v>21</v>
      </c>
      <c r="BC56" s="17">
        <v>9.01</v>
      </c>
      <c r="BF56" s="17" t="s">
        <v>1974</v>
      </c>
      <c r="BG56" s="17" t="s">
        <v>59</v>
      </c>
      <c r="BL56" s="18" t="s">
        <v>20</v>
      </c>
      <c r="BS56" s="19" t="s">
        <v>20</v>
      </c>
    </row>
    <row r="57" spans="1:75" x14ac:dyDescent="0.25">
      <c r="A57" s="14" t="s">
        <v>1668</v>
      </c>
      <c r="B57" s="60">
        <f>VLOOKUP(A57,Pop!A69:B1013,2,FALSE)</f>
        <v>864</v>
      </c>
      <c r="C57" s="15" t="s">
        <v>17</v>
      </c>
      <c r="D57" s="16">
        <v>385</v>
      </c>
      <c r="E57" s="16" t="s">
        <v>17</v>
      </c>
      <c r="F57" s="16">
        <v>17.28</v>
      </c>
      <c r="G57" s="16" t="s">
        <v>21</v>
      </c>
      <c r="I57" s="16">
        <v>1000</v>
      </c>
      <c r="J57" s="16" t="s">
        <v>1671</v>
      </c>
      <c r="K57" s="16">
        <v>41.68</v>
      </c>
      <c r="L57" s="16">
        <v>72.180000000000007</v>
      </c>
      <c r="N57" s="16">
        <v>62</v>
      </c>
      <c r="O57" s="16" t="s">
        <v>17</v>
      </c>
      <c r="P57" s="16">
        <v>17.28</v>
      </c>
      <c r="Q57" s="16" t="s">
        <v>21</v>
      </c>
      <c r="S57" s="16">
        <v>1000</v>
      </c>
      <c r="T57" s="16" t="s">
        <v>1672</v>
      </c>
      <c r="U57" s="16">
        <v>310.08</v>
      </c>
      <c r="X57" s="16" t="s">
        <v>22</v>
      </c>
      <c r="Z57" s="16" t="s">
        <v>1673</v>
      </c>
      <c r="AD57" s="17">
        <v>372</v>
      </c>
      <c r="AE57" s="17">
        <v>50</v>
      </c>
      <c r="AF57" s="17" t="s">
        <v>1674</v>
      </c>
      <c r="AG57" s="17" t="s">
        <v>17</v>
      </c>
      <c r="AH57" s="17">
        <v>30.24</v>
      </c>
      <c r="AI57" s="39" t="e">
        <f>VLOOKUP(A57,'2016 Results'!C72:AG383,15,FALSE)</f>
        <v>#N/A</v>
      </c>
      <c r="AJ57" s="39"/>
      <c r="AK57" s="17">
        <v>1000</v>
      </c>
      <c r="AL57" s="17" t="s">
        <v>21</v>
      </c>
      <c r="AN57" s="17" t="s">
        <v>1675</v>
      </c>
      <c r="AO57" s="28">
        <v>1</v>
      </c>
      <c r="AP57" s="17" t="s">
        <v>1676</v>
      </c>
      <c r="AR57" s="17" t="s">
        <v>59</v>
      </c>
      <c r="AT57" s="17" t="s">
        <v>1677</v>
      </c>
      <c r="AW57" s="17">
        <v>30.24</v>
      </c>
      <c r="AX57" s="17" t="s">
        <v>17</v>
      </c>
      <c r="AY57" s="17">
        <v>30.24</v>
      </c>
      <c r="AZ57" s="17" t="s">
        <v>1431</v>
      </c>
      <c r="BA57" s="17" t="s">
        <v>21</v>
      </c>
      <c r="BC57" s="17" t="s">
        <v>1678</v>
      </c>
      <c r="BD57" s="28">
        <v>1</v>
      </c>
      <c r="BE57" s="17" t="s">
        <v>1676</v>
      </c>
      <c r="BG57" s="17" t="s">
        <v>59</v>
      </c>
      <c r="BI57" s="17" t="s">
        <v>1679</v>
      </c>
      <c r="BL57" s="18" t="s">
        <v>20</v>
      </c>
      <c r="BS57" s="19" t="s">
        <v>20</v>
      </c>
      <c r="BU57" s="19" t="s">
        <v>17</v>
      </c>
      <c r="BV57" s="54" t="s">
        <v>1680</v>
      </c>
    </row>
    <row r="58" spans="1:75" x14ac:dyDescent="0.25">
      <c r="A58" s="14" t="s">
        <v>1481</v>
      </c>
      <c r="B58" s="60">
        <f>VLOOKUP(A58,Pop!A70:B1014,2,FALSE)</f>
        <v>196</v>
      </c>
      <c r="C58" s="15" t="s">
        <v>17</v>
      </c>
      <c r="D58" s="16">
        <v>85</v>
      </c>
      <c r="E58" s="16" t="s">
        <v>17</v>
      </c>
      <c r="F58" s="16">
        <v>27</v>
      </c>
      <c r="G58" s="16" t="s">
        <v>21</v>
      </c>
      <c r="I58" s="16">
        <v>1000</v>
      </c>
      <c r="J58" s="16" t="s">
        <v>1484</v>
      </c>
      <c r="K58" s="16">
        <v>29.2</v>
      </c>
      <c r="L58" s="16">
        <v>58.4</v>
      </c>
      <c r="N58" s="16">
        <v>0</v>
      </c>
      <c r="O58" s="16" t="s">
        <v>20</v>
      </c>
      <c r="W58" s="16" t="s">
        <v>1485</v>
      </c>
      <c r="X58" s="16" t="s">
        <v>19</v>
      </c>
      <c r="AD58" s="17">
        <v>80</v>
      </c>
      <c r="AE58" s="17">
        <v>2</v>
      </c>
      <c r="AF58" s="17">
        <v>15</v>
      </c>
      <c r="AG58" s="17" t="s">
        <v>17</v>
      </c>
      <c r="AH58" s="17">
        <v>15</v>
      </c>
      <c r="AI58" s="39" t="e">
        <f>VLOOKUP(A58,'2016 Results'!C73:AG384,15,FALSE)</f>
        <v>#N/A</v>
      </c>
      <c r="AJ58" s="39"/>
      <c r="AK58" s="17" t="s">
        <v>1486</v>
      </c>
      <c r="AL58" s="17" t="s">
        <v>38</v>
      </c>
      <c r="AM58" s="17" t="s">
        <v>1487</v>
      </c>
      <c r="AN58" s="17" t="s">
        <v>1488</v>
      </c>
      <c r="AQ58" s="17" t="s">
        <v>1489</v>
      </c>
      <c r="AR58" s="17" t="s">
        <v>19</v>
      </c>
      <c r="AW58" s="17">
        <v>15</v>
      </c>
      <c r="AX58" s="17" t="s">
        <v>20</v>
      </c>
      <c r="BF58" s="17" t="s">
        <v>1489</v>
      </c>
      <c r="BG58" s="17" t="s">
        <v>19</v>
      </c>
      <c r="BL58" s="18" t="s">
        <v>20</v>
      </c>
      <c r="BS58" s="19" t="s">
        <v>20</v>
      </c>
      <c r="BU58" s="19" t="s">
        <v>20</v>
      </c>
    </row>
    <row r="59" spans="1:75" x14ac:dyDescent="0.25">
      <c r="A59" s="14" t="s">
        <v>1195</v>
      </c>
      <c r="B59" s="60">
        <f>VLOOKUP(A59,Pop!A72:B1016,2,FALSE)</f>
        <v>683</v>
      </c>
      <c r="C59" s="15" t="s">
        <v>17</v>
      </c>
      <c r="D59" s="16">
        <v>800</v>
      </c>
      <c r="E59" s="16" t="s">
        <v>17</v>
      </c>
      <c r="F59" s="16">
        <v>20.350000000000001</v>
      </c>
      <c r="G59" s="16" t="s">
        <v>21</v>
      </c>
      <c r="I59" s="16">
        <v>3000</v>
      </c>
      <c r="J59" s="16" t="s">
        <v>1198</v>
      </c>
      <c r="K59" s="16">
        <v>27.05</v>
      </c>
      <c r="L59" s="16">
        <v>43.8</v>
      </c>
      <c r="N59" s="16">
        <v>10</v>
      </c>
      <c r="O59" s="16" t="s">
        <v>20</v>
      </c>
      <c r="U59" s="16">
        <v>94.05</v>
      </c>
      <c r="V59" s="16">
        <v>680.3</v>
      </c>
      <c r="X59" s="16" t="s">
        <v>19</v>
      </c>
      <c r="AD59" s="17">
        <v>800</v>
      </c>
      <c r="AE59" s="17">
        <v>10</v>
      </c>
      <c r="AF59" s="17">
        <v>31.52</v>
      </c>
      <c r="AG59" s="17" t="s">
        <v>17</v>
      </c>
      <c r="AH59" s="17" t="s">
        <v>1199</v>
      </c>
      <c r="AI59" s="39">
        <f>VLOOKUP(A59,'2016 Results'!C75:AG386,15,FALSE)</f>
        <v>10</v>
      </c>
      <c r="AJ59" s="39"/>
      <c r="AK59" s="17">
        <v>3000</v>
      </c>
      <c r="AL59" s="17" t="s">
        <v>21</v>
      </c>
      <c r="AN59" s="17">
        <v>3.61</v>
      </c>
      <c r="AP59" s="17" t="s">
        <v>1200</v>
      </c>
      <c r="AR59" s="17" t="s">
        <v>175</v>
      </c>
      <c r="AV59" s="17" t="s">
        <v>1201</v>
      </c>
      <c r="AW59" s="17">
        <v>150</v>
      </c>
      <c r="AX59" s="17" t="s">
        <v>17</v>
      </c>
      <c r="AY59" s="17" t="s">
        <v>1202</v>
      </c>
      <c r="AZ59" s="17">
        <v>3000</v>
      </c>
      <c r="BA59" s="17" t="s">
        <v>21</v>
      </c>
      <c r="BC59" s="17">
        <v>10.3</v>
      </c>
      <c r="BE59" s="17">
        <v>10.3</v>
      </c>
      <c r="BG59" s="17" t="s">
        <v>175</v>
      </c>
      <c r="BK59" s="17" t="s">
        <v>1203</v>
      </c>
      <c r="BL59" s="18" t="s">
        <v>17</v>
      </c>
      <c r="BM59" s="18">
        <v>2</v>
      </c>
      <c r="BN59" s="18">
        <v>4</v>
      </c>
      <c r="BO59" s="18" t="s">
        <v>38</v>
      </c>
      <c r="BQ59" s="18" t="s">
        <v>1204</v>
      </c>
      <c r="BR59" s="18" t="s">
        <v>1205</v>
      </c>
      <c r="BS59" s="19" t="s">
        <v>20</v>
      </c>
      <c r="BU59" s="19" t="s">
        <v>17</v>
      </c>
      <c r="BV59" s="54">
        <v>2.88</v>
      </c>
    </row>
    <row r="60" spans="1:75" x14ac:dyDescent="0.25">
      <c r="A60" s="14" t="s">
        <v>2242</v>
      </c>
      <c r="B60" s="60">
        <f>VLOOKUP(A60,Pop!A73:B1017,2,FALSE)</f>
        <v>1776</v>
      </c>
      <c r="C60" s="15" t="s">
        <v>17</v>
      </c>
      <c r="D60" s="16">
        <v>800</v>
      </c>
      <c r="E60" s="16" t="s">
        <v>17</v>
      </c>
      <c r="F60" s="16">
        <v>17.25</v>
      </c>
      <c r="G60" s="16" t="s">
        <v>21</v>
      </c>
      <c r="I60" s="16">
        <v>1000</v>
      </c>
      <c r="J60" s="16" t="s">
        <v>1290</v>
      </c>
      <c r="K60" s="16">
        <v>23.77</v>
      </c>
      <c r="L60" s="16">
        <v>33.99</v>
      </c>
      <c r="N60" s="16">
        <v>10</v>
      </c>
      <c r="O60" s="16" t="s">
        <v>20</v>
      </c>
      <c r="U60" s="16">
        <v>75.69</v>
      </c>
      <c r="V60" s="16" t="s">
        <v>647</v>
      </c>
      <c r="X60" s="16" t="s">
        <v>22</v>
      </c>
      <c r="Z60" s="24">
        <v>660000</v>
      </c>
      <c r="AD60" s="17">
        <v>790</v>
      </c>
      <c r="AE60" s="17">
        <v>10</v>
      </c>
      <c r="AF60" s="17">
        <v>35</v>
      </c>
      <c r="AG60" s="17" t="s">
        <v>17</v>
      </c>
      <c r="AH60" s="17">
        <v>26.72</v>
      </c>
      <c r="AI60" s="39" t="str">
        <f>VLOOKUP(A60,'2016 Results'!C76:AG387,15,FALSE)</f>
        <v/>
      </c>
      <c r="AJ60" s="39"/>
      <c r="AK60" s="17">
        <v>1000</v>
      </c>
      <c r="AL60" s="17" t="s">
        <v>21</v>
      </c>
      <c r="AN60" s="17" t="s">
        <v>1291</v>
      </c>
      <c r="AP60" s="17" t="s">
        <v>1292</v>
      </c>
      <c r="AR60" s="17" t="s">
        <v>59</v>
      </c>
      <c r="AT60" s="25">
        <v>1051000</v>
      </c>
      <c r="AX60" s="17" t="s">
        <v>20</v>
      </c>
      <c r="BL60" s="18" t="s">
        <v>47</v>
      </c>
      <c r="BS60" s="19" t="s">
        <v>20</v>
      </c>
      <c r="BU60" s="19" t="s">
        <v>17</v>
      </c>
      <c r="BV60" s="54" t="s">
        <v>1293</v>
      </c>
      <c r="BW60" s="57" t="s">
        <v>2950</v>
      </c>
    </row>
    <row r="61" spans="1:75" x14ac:dyDescent="0.25">
      <c r="A61" s="14" t="s">
        <v>1979</v>
      </c>
      <c r="B61" s="60">
        <f>VLOOKUP(A61,Pop!A74:B1018,2,FALSE)</f>
        <v>438</v>
      </c>
      <c r="C61" s="15" t="s">
        <v>17</v>
      </c>
      <c r="D61" s="16">
        <v>202</v>
      </c>
      <c r="E61" s="16" t="s">
        <v>17</v>
      </c>
      <c r="F61" s="16">
        <v>18.41</v>
      </c>
      <c r="G61" s="16" t="s">
        <v>21</v>
      </c>
      <c r="I61" s="16">
        <v>0</v>
      </c>
      <c r="J61" s="16" t="s">
        <v>1982</v>
      </c>
      <c r="K61" s="16">
        <v>67.959999999999994</v>
      </c>
      <c r="L61" s="16">
        <v>117.51</v>
      </c>
      <c r="N61" s="16">
        <v>12</v>
      </c>
      <c r="O61" s="16" t="s">
        <v>17</v>
      </c>
      <c r="P61" s="16">
        <v>18.41</v>
      </c>
      <c r="Q61" s="16" t="s">
        <v>21</v>
      </c>
      <c r="S61" s="16">
        <v>0</v>
      </c>
      <c r="T61" s="16" t="s">
        <v>1983</v>
      </c>
      <c r="W61" s="16" t="s">
        <v>1984</v>
      </c>
      <c r="X61" s="16" t="s">
        <v>19</v>
      </c>
      <c r="AD61" s="17">
        <v>190</v>
      </c>
      <c r="AE61" s="17">
        <v>12</v>
      </c>
      <c r="AF61" s="17">
        <v>23.45</v>
      </c>
      <c r="AG61" s="17" t="s">
        <v>17</v>
      </c>
      <c r="AH61" s="17">
        <v>12.25</v>
      </c>
      <c r="AI61" s="39">
        <f>VLOOKUP(A61,'2016 Results'!C77:AG388,15,FALSE)</f>
        <v>12.25</v>
      </c>
      <c r="AJ61" s="39">
        <f t="shared" ref="AJ61:AJ110" si="1">AH61-AI61</f>
        <v>0</v>
      </c>
      <c r="AK61" s="17">
        <v>0</v>
      </c>
      <c r="AL61" s="17" t="s">
        <v>21</v>
      </c>
      <c r="AN61" s="17" t="s">
        <v>1985</v>
      </c>
      <c r="AP61" s="17">
        <v>17.37</v>
      </c>
      <c r="AR61" s="17" t="s">
        <v>19</v>
      </c>
      <c r="AW61" s="17">
        <v>29.12</v>
      </c>
      <c r="AX61" s="17" t="s">
        <v>17</v>
      </c>
      <c r="AY61" s="17">
        <v>12.25</v>
      </c>
      <c r="AZ61" s="17">
        <v>0</v>
      </c>
      <c r="BA61" s="17" t="s">
        <v>21</v>
      </c>
      <c r="BC61" s="17" t="s">
        <v>1985</v>
      </c>
      <c r="BE61" s="17">
        <v>17.37</v>
      </c>
      <c r="BG61" s="17" t="s">
        <v>19</v>
      </c>
      <c r="BL61" s="18" t="s">
        <v>17</v>
      </c>
      <c r="BM61" s="18">
        <v>1.25</v>
      </c>
      <c r="BN61" s="18">
        <v>10</v>
      </c>
      <c r="BO61" s="18" t="s">
        <v>38</v>
      </c>
      <c r="BQ61" s="18" t="s">
        <v>1986</v>
      </c>
      <c r="BS61" s="19" t="s">
        <v>20</v>
      </c>
      <c r="BU61" s="19" t="s">
        <v>17</v>
      </c>
      <c r="BV61" s="54">
        <v>1</v>
      </c>
    </row>
    <row r="62" spans="1:75" x14ac:dyDescent="0.25">
      <c r="A62" s="14" t="s">
        <v>1356</v>
      </c>
      <c r="B62" s="61">
        <v>3904</v>
      </c>
      <c r="C62" s="15" t="s">
        <v>17</v>
      </c>
      <c r="D62" s="16">
        <v>1650</v>
      </c>
      <c r="E62" s="16" t="s">
        <v>17</v>
      </c>
      <c r="F62" s="16">
        <v>10.7</v>
      </c>
      <c r="G62" s="16" t="s">
        <v>21</v>
      </c>
      <c r="I62" s="16">
        <v>999</v>
      </c>
      <c r="J62" s="16" t="s">
        <v>1359</v>
      </c>
      <c r="K62" s="16">
        <v>27.1</v>
      </c>
      <c r="L62" s="16">
        <v>43.5</v>
      </c>
      <c r="N62" s="16">
        <v>105</v>
      </c>
      <c r="O62" s="16" t="s">
        <v>17</v>
      </c>
      <c r="P62" s="16" t="s">
        <v>1360</v>
      </c>
      <c r="Q62" s="16" t="s">
        <v>21</v>
      </c>
      <c r="S62" s="16">
        <v>999</v>
      </c>
      <c r="T62" s="16">
        <v>3.28</v>
      </c>
      <c r="U62" s="16" t="s">
        <v>1361</v>
      </c>
      <c r="V62" s="16" t="s">
        <v>1362</v>
      </c>
      <c r="W62" s="16" t="s">
        <v>1363</v>
      </c>
      <c r="X62" s="16" t="s">
        <v>175</v>
      </c>
      <c r="AB62" s="16" t="s">
        <v>1364</v>
      </c>
      <c r="AD62" s="17">
        <v>1600</v>
      </c>
      <c r="AE62" s="17">
        <v>95</v>
      </c>
      <c r="AG62" s="17" t="s">
        <v>17</v>
      </c>
      <c r="AH62" s="22">
        <v>15.79</v>
      </c>
      <c r="AI62" s="39" t="e">
        <f>VLOOKUP(A62,'2016 Results'!C78:AG389,15,FALSE)</f>
        <v>#N/A</v>
      </c>
      <c r="AJ62" s="39"/>
      <c r="AK62" s="17" t="s">
        <v>1365</v>
      </c>
      <c r="AL62" s="17" t="s">
        <v>21</v>
      </c>
      <c r="AN62" s="17" t="s">
        <v>1366</v>
      </c>
      <c r="AP62" s="17" t="s">
        <v>1367</v>
      </c>
      <c r="AR62" s="17" t="s">
        <v>175</v>
      </c>
      <c r="AV62" s="17" t="s">
        <v>1368</v>
      </c>
      <c r="AX62" s="17" t="s">
        <v>17</v>
      </c>
      <c r="AY62" s="22">
        <v>15.79</v>
      </c>
      <c r="AZ62" s="17" t="s">
        <v>1369</v>
      </c>
      <c r="BA62" s="17" t="s">
        <v>21</v>
      </c>
      <c r="BC62" s="17">
        <v>3.27</v>
      </c>
      <c r="BE62" s="22">
        <v>3.27</v>
      </c>
      <c r="BG62" s="17" t="s">
        <v>175</v>
      </c>
      <c r="BK62" s="17" t="s">
        <v>1370</v>
      </c>
      <c r="BL62" s="18" t="s">
        <v>20</v>
      </c>
      <c r="BS62" s="19" t="s">
        <v>17</v>
      </c>
      <c r="BT62" s="19" t="s">
        <v>1371</v>
      </c>
      <c r="BU62" s="19" t="s">
        <v>17</v>
      </c>
      <c r="BV62" s="53">
        <v>2.3199999999999998</v>
      </c>
      <c r="BW62" s="57" t="s">
        <v>1372</v>
      </c>
    </row>
    <row r="63" spans="1:75" x14ac:dyDescent="0.25">
      <c r="A63" s="14" t="s">
        <v>2175</v>
      </c>
      <c r="B63" s="60">
        <f>VLOOKUP(A63,Pop!A76:B1020,2,FALSE)</f>
        <v>798</v>
      </c>
      <c r="C63" s="15" t="s">
        <v>17</v>
      </c>
      <c r="D63" s="16">
        <v>325</v>
      </c>
      <c r="E63" s="16" t="s">
        <v>17</v>
      </c>
      <c r="F63" s="16">
        <v>15.5</v>
      </c>
      <c r="G63" s="16" t="s">
        <v>21</v>
      </c>
      <c r="I63" s="16">
        <v>2000</v>
      </c>
      <c r="J63" s="16" t="s">
        <v>57</v>
      </c>
      <c r="K63" s="27">
        <v>39.5</v>
      </c>
      <c r="L63" s="27">
        <v>79.5</v>
      </c>
      <c r="N63" s="16">
        <v>25</v>
      </c>
      <c r="O63" s="16" t="s">
        <v>17</v>
      </c>
      <c r="P63" s="27">
        <v>15.5</v>
      </c>
      <c r="Q63" s="16" t="s">
        <v>21</v>
      </c>
      <c r="S63" s="16" t="s">
        <v>778</v>
      </c>
      <c r="T63" s="16" t="s">
        <v>57</v>
      </c>
      <c r="U63" s="27">
        <v>198.5</v>
      </c>
      <c r="V63" s="27">
        <v>1598.5</v>
      </c>
      <c r="X63" s="16" t="s">
        <v>19</v>
      </c>
      <c r="AC63" s="16" t="s">
        <v>647</v>
      </c>
      <c r="AD63" s="17">
        <v>310</v>
      </c>
      <c r="AE63" s="17">
        <v>25</v>
      </c>
      <c r="AF63" s="22">
        <v>20</v>
      </c>
      <c r="AG63" s="17" t="s">
        <v>17</v>
      </c>
      <c r="AH63" s="22">
        <v>15</v>
      </c>
      <c r="AI63" s="39">
        <f>VLOOKUP(A63,'2016 Results'!C79:AG390,15,FALSE)</f>
        <v>14</v>
      </c>
      <c r="AJ63" s="39">
        <f t="shared" si="1"/>
        <v>1</v>
      </c>
      <c r="AK63" s="17" t="s">
        <v>778</v>
      </c>
      <c r="AL63" s="17" t="s">
        <v>21</v>
      </c>
      <c r="AN63" s="17" t="s">
        <v>779</v>
      </c>
      <c r="AR63" s="17" t="s">
        <v>19</v>
      </c>
      <c r="AW63" s="22">
        <v>20</v>
      </c>
      <c r="AX63" s="17" t="s">
        <v>17</v>
      </c>
      <c r="AY63" s="22">
        <v>15</v>
      </c>
      <c r="AZ63" s="17" t="s">
        <v>778</v>
      </c>
      <c r="BA63" s="17" t="s">
        <v>21</v>
      </c>
      <c r="BG63" s="17" t="s">
        <v>19</v>
      </c>
      <c r="BL63" s="18" t="s">
        <v>20</v>
      </c>
      <c r="BS63" s="19" t="s">
        <v>17</v>
      </c>
      <c r="BT63" s="23">
        <v>19</v>
      </c>
      <c r="BU63" s="19" t="s">
        <v>20</v>
      </c>
    </row>
    <row r="64" spans="1:75" x14ac:dyDescent="0.25">
      <c r="A64" s="14" t="s">
        <v>2159</v>
      </c>
      <c r="B64" s="60">
        <f>VLOOKUP(A64,Pop!A77:B1021,2,FALSE)</f>
        <v>6360</v>
      </c>
      <c r="C64" s="15" t="s">
        <v>17</v>
      </c>
      <c r="D64" s="16">
        <v>2364</v>
      </c>
      <c r="E64" s="16" t="s">
        <v>20</v>
      </c>
      <c r="M64" s="16" t="s">
        <v>258</v>
      </c>
      <c r="N64" s="16">
        <v>459</v>
      </c>
      <c r="O64" s="16" t="s">
        <v>20</v>
      </c>
      <c r="W64" s="16" t="s">
        <v>259</v>
      </c>
      <c r="X64" s="16" t="s">
        <v>19</v>
      </c>
      <c r="AD64" s="17">
        <v>2364</v>
      </c>
      <c r="AE64" s="17">
        <v>459</v>
      </c>
      <c r="AF64" s="17" t="s">
        <v>260</v>
      </c>
      <c r="AG64" s="17" t="s">
        <v>17</v>
      </c>
      <c r="AH64" s="17">
        <v>20</v>
      </c>
      <c r="AI64" s="39">
        <f>VLOOKUP(A64,'2016 Results'!C80:AG391,15,FALSE)</f>
        <v>20</v>
      </c>
      <c r="AJ64" s="39">
        <f t="shared" si="1"/>
        <v>0</v>
      </c>
      <c r="AK64" s="17" t="s">
        <v>261</v>
      </c>
      <c r="AL64" s="17" t="s">
        <v>227</v>
      </c>
      <c r="AN64" s="17" t="s">
        <v>262</v>
      </c>
      <c r="AQ64" s="17" t="s">
        <v>263</v>
      </c>
      <c r="AR64" s="17" t="s">
        <v>19</v>
      </c>
      <c r="AW64" s="17">
        <v>188.9</v>
      </c>
      <c r="AX64" s="17" t="s">
        <v>17</v>
      </c>
      <c r="AY64" s="17">
        <v>20</v>
      </c>
      <c r="AZ64" s="17" t="s">
        <v>264</v>
      </c>
      <c r="BA64" s="17" t="s">
        <v>227</v>
      </c>
      <c r="BG64" s="17" t="s">
        <v>19</v>
      </c>
      <c r="BL64" s="18" t="s">
        <v>20</v>
      </c>
      <c r="BS64" s="19" t="s">
        <v>17</v>
      </c>
      <c r="BT64" s="19">
        <v>6</v>
      </c>
      <c r="BU64" s="19" t="s">
        <v>17</v>
      </c>
      <c r="BV64" s="54">
        <v>2.5</v>
      </c>
    </row>
    <row r="65" spans="1:75" x14ac:dyDescent="0.25">
      <c r="A65" s="14" t="s">
        <v>1588</v>
      </c>
      <c r="B65" s="61">
        <v>1113</v>
      </c>
      <c r="C65" s="15" t="s">
        <v>17</v>
      </c>
      <c r="D65" s="16">
        <v>437</v>
      </c>
      <c r="E65" s="16" t="s">
        <v>17</v>
      </c>
      <c r="F65" s="16">
        <v>9.69</v>
      </c>
      <c r="G65" s="16" t="s">
        <v>21</v>
      </c>
      <c r="I65" s="24">
        <v>1000</v>
      </c>
      <c r="J65" s="16" t="s">
        <v>1591</v>
      </c>
      <c r="K65" s="16">
        <v>19.09</v>
      </c>
      <c r="L65" s="16">
        <v>30.84</v>
      </c>
      <c r="N65" s="16">
        <v>50</v>
      </c>
      <c r="O65" s="16" t="s">
        <v>17</v>
      </c>
      <c r="P65" s="16">
        <v>9.69</v>
      </c>
      <c r="Q65" s="16" t="s">
        <v>21</v>
      </c>
      <c r="S65" s="24">
        <v>1000</v>
      </c>
      <c r="T65" s="16">
        <v>2.35</v>
      </c>
      <c r="U65" s="16">
        <v>66.09</v>
      </c>
      <c r="V65" s="16">
        <v>469.64</v>
      </c>
      <c r="X65" s="16" t="s">
        <v>19</v>
      </c>
      <c r="AD65" s="17">
        <v>470</v>
      </c>
      <c r="AE65" s="17">
        <v>52</v>
      </c>
      <c r="AF65" s="17">
        <v>62.04</v>
      </c>
      <c r="AG65" s="17" t="s">
        <v>17</v>
      </c>
      <c r="AH65" s="17">
        <v>50</v>
      </c>
      <c r="AI65" s="39" t="e">
        <f>VLOOKUP(A65,'2016 Results'!C82:AG393,15,FALSE)</f>
        <v>#N/A</v>
      </c>
      <c r="AJ65" s="39"/>
      <c r="AK65" s="17">
        <v>0</v>
      </c>
      <c r="AL65" s="17" t="s">
        <v>21</v>
      </c>
      <c r="AN65" s="17" t="s">
        <v>1592</v>
      </c>
      <c r="AP65" s="17">
        <v>3.01</v>
      </c>
      <c r="AR65" s="17" t="s">
        <v>59</v>
      </c>
      <c r="AT65" s="25">
        <v>4400000</v>
      </c>
      <c r="AW65" s="17">
        <v>62.04</v>
      </c>
      <c r="AX65" s="17" t="s">
        <v>17</v>
      </c>
      <c r="AY65" s="17">
        <v>50</v>
      </c>
      <c r="AZ65" s="17">
        <v>0</v>
      </c>
      <c r="BA65" s="17" t="s">
        <v>21</v>
      </c>
      <c r="BC65" s="17">
        <v>3.01</v>
      </c>
      <c r="BE65" s="17">
        <v>3.01</v>
      </c>
      <c r="BG65" s="17" t="s">
        <v>59</v>
      </c>
      <c r="BI65" s="25">
        <v>4400000</v>
      </c>
      <c r="BL65" s="18" t="s">
        <v>20</v>
      </c>
      <c r="BS65" s="19" t="s">
        <v>20</v>
      </c>
      <c r="BU65" s="19" t="s">
        <v>20</v>
      </c>
    </row>
    <row r="66" spans="1:75" x14ac:dyDescent="0.25">
      <c r="A66" s="14" t="s">
        <v>1824</v>
      </c>
      <c r="B66" s="60">
        <f>VLOOKUP(A66,Pop!A80:B1024,2,FALSE)</f>
        <v>2123</v>
      </c>
      <c r="C66" s="15" t="s">
        <v>17</v>
      </c>
      <c r="D66" s="16">
        <v>959</v>
      </c>
      <c r="E66" s="16" t="s">
        <v>17</v>
      </c>
      <c r="F66" s="16">
        <v>12</v>
      </c>
      <c r="G66" s="16" t="s">
        <v>21</v>
      </c>
      <c r="I66" s="16">
        <v>1500</v>
      </c>
      <c r="J66" s="16">
        <v>7.2500000000000004E-3</v>
      </c>
      <c r="K66" s="16">
        <v>37.380000000000003</v>
      </c>
      <c r="L66" s="16">
        <v>73.63</v>
      </c>
      <c r="N66" s="16">
        <v>44</v>
      </c>
      <c r="O66" s="16" t="s">
        <v>17</v>
      </c>
      <c r="P66" s="16">
        <v>12</v>
      </c>
      <c r="Q66" s="16" t="s">
        <v>21</v>
      </c>
      <c r="S66" s="16">
        <v>1500</v>
      </c>
      <c r="T66" s="16">
        <v>7.2500000000000004E-3</v>
      </c>
      <c r="U66" s="16">
        <v>182.38</v>
      </c>
      <c r="V66" s="16">
        <v>1057.3800000000001</v>
      </c>
      <c r="X66" s="16" t="s">
        <v>19</v>
      </c>
      <c r="AD66" s="17">
        <v>947</v>
      </c>
      <c r="AE66" s="17">
        <v>44</v>
      </c>
      <c r="AG66" s="17" t="s">
        <v>17</v>
      </c>
      <c r="AH66" s="17">
        <v>10.4</v>
      </c>
      <c r="AI66" s="39">
        <f>VLOOKUP(A66,'2016 Results'!C83:AG394,15,FALSE)</f>
        <v>9.41</v>
      </c>
      <c r="AJ66" s="39">
        <f t="shared" si="1"/>
        <v>0.99000000000000021</v>
      </c>
      <c r="AK66" s="17">
        <v>1500</v>
      </c>
      <c r="AL66" s="17" t="s">
        <v>21</v>
      </c>
      <c r="AN66" s="17">
        <v>5.2500000000000003E-3</v>
      </c>
      <c r="AQ66" s="17" t="s">
        <v>1827</v>
      </c>
      <c r="AR66" s="17" t="s">
        <v>22</v>
      </c>
      <c r="AT66" s="17" t="s">
        <v>1828</v>
      </c>
      <c r="AX66" s="17" t="s">
        <v>17</v>
      </c>
      <c r="AY66" s="17">
        <v>10.4</v>
      </c>
      <c r="AZ66" s="17">
        <v>1500</v>
      </c>
      <c r="BA66" s="17" t="s">
        <v>21</v>
      </c>
      <c r="BC66" s="17">
        <v>5.2500000000000003E-3</v>
      </c>
      <c r="BF66" s="17" t="s">
        <v>1829</v>
      </c>
      <c r="BG66" s="17" t="s">
        <v>22</v>
      </c>
      <c r="BI66" s="17" t="s">
        <v>1828</v>
      </c>
      <c r="BL66" s="18" t="s">
        <v>47</v>
      </c>
      <c r="BS66" s="19" t="s">
        <v>17</v>
      </c>
      <c r="BT66" s="19">
        <v>14.25</v>
      </c>
      <c r="BU66" s="19" t="s">
        <v>17</v>
      </c>
      <c r="BV66" s="54" t="s">
        <v>1830</v>
      </c>
      <c r="BW66" s="57" t="s">
        <v>1831</v>
      </c>
    </row>
    <row r="67" spans="1:75" x14ac:dyDescent="0.25">
      <c r="A67" s="14" t="s">
        <v>1727</v>
      </c>
      <c r="B67" s="60">
        <f>VLOOKUP(A67,Pop!A81:B1025,2,FALSE)</f>
        <v>664</v>
      </c>
      <c r="C67" s="15" t="s">
        <v>17</v>
      </c>
      <c r="D67" s="16">
        <v>350</v>
      </c>
      <c r="E67" s="16" t="s">
        <v>17</v>
      </c>
      <c r="F67" s="16">
        <v>19</v>
      </c>
      <c r="G67" s="16" t="s">
        <v>21</v>
      </c>
      <c r="I67" s="16">
        <v>2000</v>
      </c>
      <c r="J67" s="16">
        <v>8.5</v>
      </c>
      <c r="K67" s="16">
        <v>42.5</v>
      </c>
      <c r="L67" s="16">
        <v>85</v>
      </c>
      <c r="N67" s="16">
        <v>20</v>
      </c>
      <c r="O67" s="16" t="s">
        <v>17</v>
      </c>
      <c r="P67" s="16">
        <v>19</v>
      </c>
      <c r="Q67" s="16" t="s">
        <v>21</v>
      </c>
      <c r="S67" s="16">
        <v>2000</v>
      </c>
      <c r="T67" s="16">
        <v>8.5</v>
      </c>
      <c r="U67" s="16">
        <v>212.5</v>
      </c>
      <c r="V67" s="16">
        <v>1700</v>
      </c>
      <c r="X67" s="16" t="s">
        <v>19</v>
      </c>
      <c r="AD67" s="17">
        <v>350</v>
      </c>
      <c r="AE67" s="17">
        <v>20</v>
      </c>
      <c r="AF67" s="17">
        <v>15.5</v>
      </c>
      <c r="AG67" s="17" t="s">
        <v>17</v>
      </c>
      <c r="AH67" s="17">
        <v>12.5</v>
      </c>
      <c r="AI67" s="39" t="e">
        <f>VLOOKUP(A67,'2016 Results'!C84:AG395,15,FALSE)</f>
        <v>#N/A</v>
      </c>
      <c r="AJ67" s="39"/>
      <c r="AK67" s="17">
        <v>2000</v>
      </c>
      <c r="AL67" s="17" t="s">
        <v>21</v>
      </c>
      <c r="AN67" s="17">
        <v>1.5</v>
      </c>
      <c r="AR67" s="17" t="s">
        <v>19</v>
      </c>
      <c r="AW67" s="17">
        <v>15.5</v>
      </c>
      <c r="AX67" s="17" t="s">
        <v>17</v>
      </c>
      <c r="AY67" s="17">
        <v>12.5</v>
      </c>
      <c r="AZ67" s="17">
        <v>2000</v>
      </c>
      <c r="BA67" s="17" t="s">
        <v>21</v>
      </c>
      <c r="BG67" s="17" t="s">
        <v>19</v>
      </c>
      <c r="BL67" s="18" t="s">
        <v>20</v>
      </c>
      <c r="BS67" s="19" t="s">
        <v>20</v>
      </c>
      <c r="BU67" s="19" t="s">
        <v>17</v>
      </c>
      <c r="BV67" s="54" t="s">
        <v>1730</v>
      </c>
    </row>
    <row r="68" spans="1:75" ht="30" x14ac:dyDescent="0.25">
      <c r="A68" s="14" t="s">
        <v>1514</v>
      </c>
      <c r="B68" s="60">
        <f>VLOOKUP(A68,Pop!A82:B1026,2,FALSE)</f>
        <v>371</v>
      </c>
      <c r="C68" s="15" t="s">
        <v>17</v>
      </c>
      <c r="D68" s="16">
        <v>170</v>
      </c>
      <c r="E68" s="16" t="s">
        <v>17</v>
      </c>
      <c r="F68" s="16">
        <v>25</v>
      </c>
      <c r="G68" s="16" t="s">
        <v>21</v>
      </c>
      <c r="J68" s="16" t="s">
        <v>1517</v>
      </c>
      <c r="K68" s="16" t="s">
        <v>1518</v>
      </c>
      <c r="L68" s="16" t="s">
        <v>1518</v>
      </c>
      <c r="M68" s="16" t="s">
        <v>1519</v>
      </c>
      <c r="N68" s="16">
        <v>24</v>
      </c>
      <c r="O68" s="16" t="s">
        <v>17</v>
      </c>
      <c r="P68" s="27">
        <v>25</v>
      </c>
      <c r="S68" s="16">
        <v>0</v>
      </c>
      <c r="T68" s="16" t="s">
        <v>1520</v>
      </c>
      <c r="U68" s="16" t="s">
        <v>1521</v>
      </c>
      <c r="V68" s="16" t="s">
        <v>75</v>
      </c>
      <c r="X68" s="16" t="s">
        <v>19</v>
      </c>
      <c r="AD68" s="17">
        <v>170</v>
      </c>
      <c r="AE68" s="17">
        <v>19</v>
      </c>
      <c r="AF68" s="22">
        <v>15</v>
      </c>
      <c r="AG68" s="17" t="s">
        <v>17</v>
      </c>
      <c r="AH68" s="22">
        <v>15</v>
      </c>
      <c r="AI68" s="39">
        <f>VLOOKUP(A68,'2016 Results'!C85:AG396,15,FALSE)</f>
        <v>15</v>
      </c>
      <c r="AJ68" s="39">
        <f t="shared" si="1"/>
        <v>0</v>
      </c>
      <c r="AK68" s="17" t="s">
        <v>1522</v>
      </c>
      <c r="AL68" s="17" t="s">
        <v>21</v>
      </c>
      <c r="AN68" s="17" t="s">
        <v>1523</v>
      </c>
      <c r="AQ68" s="17" t="s">
        <v>1524</v>
      </c>
      <c r="AR68" s="17" t="s">
        <v>19</v>
      </c>
      <c r="AX68" s="17" t="s">
        <v>17</v>
      </c>
      <c r="AY68" s="22">
        <v>15</v>
      </c>
      <c r="AZ68" s="17" t="s">
        <v>1522</v>
      </c>
      <c r="BA68" s="17" t="s">
        <v>21</v>
      </c>
      <c r="BC68" s="17" t="s">
        <v>1525</v>
      </c>
      <c r="BG68" s="17" t="s">
        <v>19</v>
      </c>
      <c r="BL68" s="18" t="s">
        <v>20</v>
      </c>
      <c r="BS68" s="19" t="s">
        <v>20</v>
      </c>
      <c r="BU68" s="19" t="s">
        <v>17</v>
      </c>
      <c r="BV68" s="54" t="s">
        <v>1526</v>
      </c>
    </row>
    <row r="69" spans="1:75" x14ac:dyDescent="0.25">
      <c r="A69" s="14" t="s">
        <v>1047</v>
      </c>
      <c r="B69" s="60">
        <f>VLOOKUP(A69,Pop!A83:B1027,2,FALSE)</f>
        <v>485</v>
      </c>
      <c r="C69" s="15" t="s">
        <v>17</v>
      </c>
      <c r="D69" s="16" t="s">
        <v>1050</v>
      </c>
      <c r="E69" s="16" t="s">
        <v>17</v>
      </c>
      <c r="F69" s="16">
        <v>25</v>
      </c>
      <c r="G69" s="16" t="s">
        <v>21</v>
      </c>
      <c r="I69" s="16">
        <v>2000</v>
      </c>
      <c r="J69" s="16">
        <v>7</v>
      </c>
      <c r="K69" s="16">
        <v>46</v>
      </c>
      <c r="L69" s="16">
        <v>81</v>
      </c>
      <c r="N69" s="16">
        <v>14</v>
      </c>
      <c r="O69" s="16" t="s">
        <v>17</v>
      </c>
      <c r="P69" s="16">
        <v>25</v>
      </c>
      <c r="Q69" s="16" t="s">
        <v>21</v>
      </c>
      <c r="S69" s="16">
        <v>2000</v>
      </c>
      <c r="T69" s="16">
        <v>7</v>
      </c>
      <c r="U69" s="16">
        <v>186</v>
      </c>
      <c r="V69" s="16">
        <v>1411</v>
      </c>
      <c r="X69" s="16" t="s">
        <v>19</v>
      </c>
      <c r="AD69" s="17">
        <v>208</v>
      </c>
      <c r="AE69" s="17">
        <v>14</v>
      </c>
      <c r="AF69" s="17">
        <v>12.5</v>
      </c>
      <c r="AG69" s="17" t="s">
        <v>17</v>
      </c>
      <c r="AH69" s="17">
        <v>12.5</v>
      </c>
      <c r="AI69" s="39" t="e">
        <f>VLOOKUP(A69,'2016 Results'!C86:AG397,15,FALSE)</f>
        <v>#N/A</v>
      </c>
      <c r="AJ69" s="39"/>
      <c r="AK69" s="17">
        <v>2000</v>
      </c>
      <c r="AL69" s="17" t="s">
        <v>21</v>
      </c>
      <c r="AN69" s="17" t="s">
        <v>1051</v>
      </c>
      <c r="AO69" s="17" t="s">
        <v>1052</v>
      </c>
      <c r="AR69" s="17" t="s">
        <v>19</v>
      </c>
      <c r="AW69" s="17">
        <v>12.5</v>
      </c>
      <c r="AX69" s="17" t="s">
        <v>17</v>
      </c>
      <c r="AY69" s="17">
        <v>12.5</v>
      </c>
      <c r="AZ69" s="17">
        <v>2000</v>
      </c>
      <c r="BA69" s="17" t="s">
        <v>21</v>
      </c>
      <c r="BC69" s="17" t="s">
        <v>1053</v>
      </c>
      <c r="BD69" s="17" t="s">
        <v>1052</v>
      </c>
      <c r="BG69" s="17" t="s">
        <v>19</v>
      </c>
      <c r="BL69" s="18" t="s">
        <v>20</v>
      </c>
      <c r="BS69" s="19" t="s">
        <v>20</v>
      </c>
      <c r="BU69" s="19" t="s">
        <v>17</v>
      </c>
      <c r="BV69" s="54">
        <v>4.2</v>
      </c>
    </row>
    <row r="70" spans="1:75" x14ac:dyDescent="0.25">
      <c r="A70" s="14" t="s">
        <v>2245</v>
      </c>
      <c r="B70" s="60">
        <f>VLOOKUP(A70,Pop!A84:B1028,2,FALSE)</f>
        <v>279</v>
      </c>
      <c r="C70" s="15" t="s">
        <v>17</v>
      </c>
      <c r="D70" s="16">
        <v>162</v>
      </c>
      <c r="E70" s="16" t="s">
        <v>17</v>
      </c>
      <c r="F70" s="16">
        <v>37.5</v>
      </c>
      <c r="G70" s="16" t="s">
        <v>21</v>
      </c>
      <c r="I70" s="16">
        <v>1200</v>
      </c>
      <c r="J70" s="16" t="s">
        <v>1440</v>
      </c>
      <c r="K70" s="16">
        <v>54.2</v>
      </c>
      <c r="L70" s="16">
        <v>105.7</v>
      </c>
      <c r="N70" s="16">
        <v>11</v>
      </c>
      <c r="O70" s="16" t="s">
        <v>17</v>
      </c>
      <c r="P70" s="16">
        <v>37.5</v>
      </c>
      <c r="Q70" s="16" t="s">
        <v>21</v>
      </c>
      <c r="S70" s="16">
        <v>1200</v>
      </c>
      <c r="T70" s="16" t="s">
        <v>1440</v>
      </c>
      <c r="U70" s="16" t="s">
        <v>75</v>
      </c>
      <c r="X70" s="16" t="s">
        <v>22</v>
      </c>
      <c r="Y70" s="16" t="s">
        <v>1441</v>
      </c>
      <c r="Z70" s="24">
        <v>518000</v>
      </c>
      <c r="AC70" s="16" t="s">
        <v>75</v>
      </c>
      <c r="AD70" s="17">
        <v>162</v>
      </c>
      <c r="AE70" s="17">
        <v>11</v>
      </c>
      <c r="AF70" s="17">
        <v>42</v>
      </c>
      <c r="AG70" s="17" t="s">
        <v>17</v>
      </c>
      <c r="AH70" s="17">
        <v>42</v>
      </c>
      <c r="AI70" s="39" t="e">
        <f>VLOOKUP(A70,'2016 Results'!C87:AG398,15,FALSE)</f>
        <v>#N/A</v>
      </c>
      <c r="AJ70" s="39"/>
      <c r="AK70" s="25">
        <v>3000</v>
      </c>
      <c r="AL70" s="17" t="s">
        <v>21</v>
      </c>
      <c r="AN70" s="17" t="s">
        <v>1442</v>
      </c>
      <c r="AR70" s="17" t="s">
        <v>22</v>
      </c>
      <c r="AT70" s="17" t="s">
        <v>1443</v>
      </c>
      <c r="AW70" s="17">
        <v>42</v>
      </c>
      <c r="AX70" s="17" t="s">
        <v>17</v>
      </c>
      <c r="AY70" s="17">
        <v>42</v>
      </c>
      <c r="AZ70" s="17">
        <v>3000</v>
      </c>
      <c r="BA70" s="17" t="s">
        <v>21</v>
      </c>
      <c r="BC70" s="17" t="s">
        <v>1444</v>
      </c>
      <c r="BG70" s="17" t="s">
        <v>22</v>
      </c>
      <c r="BI70" s="17" t="s">
        <v>1445</v>
      </c>
      <c r="BL70" s="18" t="s">
        <v>20</v>
      </c>
      <c r="BS70" s="19" t="s">
        <v>17</v>
      </c>
      <c r="BT70" s="19">
        <v>19</v>
      </c>
      <c r="BU70" s="19" t="s">
        <v>20</v>
      </c>
      <c r="BW70" s="57" t="s">
        <v>1446</v>
      </c>
    </row>
    <row r="71" spans="1:75" x14ac:dyDescent="0.25">
      <c r="A71" s="14" t="s">
        <v>888</v>
      </c>
      <c r="B71" s="60">
        <f>VLOOKUP(A71,Pop!A86:B1030,2,FALSE)</f>
        <v>4151</v>
      </c>
      <c r="C71" s="15" t="s">
        <v>17</v>
      </c>
      <c r="D71" s="16">
        <v>1557</v>
      </c>
      <c r="E71" s="16" t="s">
        <v>17</v>
      </c>
      <c r="F71" s="16">
        <v>14.33</v>
      </c>
      <c r="G71" s="16" t="s">
        <v>21</v>
      </c>
      <c r="I71" s="16">
        <v>0</v>
      </c>
      <c r="J71" s="16">
        <v>2.8999999999999998E-3</v>
      </c>
      <c r="K71" s="16">
        <v>28.33</v>
      </c>
      <c r="L71" s="16">
        <v>43.33</v>
      </c>
      <c r="N71" s="16">
        <v>230</v>
      </c>
      <c r="O71" s="16" t="s">
        <v>17</v>
      </c>
      <c r="P71" s="16">
        <v>14.33</v>
      </c>
      <c r="Q71" s="16" t="s">
        <v>21</v>
      </c>
      <c r="S71" s="16">
        <v>0</v>
      </c>
      <c r="T71" s="16">
        <v>2.8999999999999998E-3</v>
      </c>
      <c r="U71" s="16">
        <v>8.83</v>
      </c>
      <c r="V71" s="16">
        <v>594.33000000000004</v>
      </c>
      <c r="X71" s="16" t="s">
        <v>147</v>
      </c>
      <c r="AA71" s="16" t="s">
        <v>891</v>
      </c>
      <c r="AD71" s="17">
        <v>1499</v>
      </c>
      <c r="AE71" s="17">
        <v>198</v>
      </c>
      <c r="AF71" s="17">
        <v>35.409999999999997</v>
      </c>
      <c r="AG71" s="17" t="s">
        <v>17</v>
      </c>
      <c r="AH71" s="17">
        <v>10.5</v>
      </c>
      <c r="AI71" s="39" t="str">
        <f>VLOOKUP(A71,'2016 Results'!C89:AG400,15,FALSE)</f>
        <v/>
      </c>
      <c r="AJ71" s="39"/>
      <c r="AK71" s="17">
        <v>0</v>
      </c>
      <c r="AL71" s="17" t="s">
        <v>21</v>
      </c>
      <c r="AN71" s="17">
        <v>6.9199999999999999E-3</v>
      </c>
      <c r="AP71" s="17">
        <v>17.420000000000002</v>
      </c>
      <c r="AR71" s="17" t="s">
        <v>147</v>
      </c>
      <c r="AU71" s="17" t="s">
        <v>891</v>
      </c>
      <c r="AW71" s="17">
        <v>50.06</v>
      </c>
      <c r="AX71" s="17" t="s">
        <v>17</v>
      </c>
      <c r="AY71" s="17">
        <v>10.5</v>
      </c>
      <c r="AZ71" s="17">
        <v>0</v>
      </c>
      <c r="BA71" s="17" t="s">
        <v>21</v>
      </c>
      <c r="BC71" s="17">
        <v>6.9199999999999999E-3</v>
      </c>
      <c r="BE71" s="17">
        <v>17.420000000000002</v>
      </c>
      <c r="BG71" s="17" t="s">
        <v>147</v>
      </c>
      <c r="BJ71" s="17" t="s">
        <v>891</v>
      </c>
      <c r="BL71" s="18" t="s">
        <v>17</v>
      </c>
      <c r="BM71" s="18">
        <v>5</v>
      </c>
      <c r="BN71" s="18">
        <v>8.3000000000000007</v>
      </c>
      <c r="BO71" s="18" t="s">
        <v>38</v>
      </c>
      <c r="BR71" s="18" t="s">
        <v>892</v>
      </c>
      <c r="BS71" s="19" t="s">
        <v>20</v>
      </c>
      <c r="BU71" s="19" t="s">
        <v>17</v>
      </c>
      <c r="BV71" s="54">
        <v>3</v>
      </c>
    </row>
    <row r="72" spans="1:75" x14ac:dyDescent="0.25">
      <c r="A72" s="14" t="s">
        <v>569</v>
      </c>
      <c r="B72" s="60">
        <f>VLOOKUP(A72,Pop!A87:B1031,2,FALSE)</f>
        <v>349</v>
      </c>
      <c r="C72" s="15" t="s">
        <v>17</v>
      </c>
      <c r="D72" s="16">
        <v>190</v>
      </c>
      <c r="E72" s="16" t="s">
        <v>17</v>
      </c>
      <c r="F72" s="16">
        <v>15</v>
      </c>
      <c r="G72" s="16" t="s">
        <v>21</v>
      </c>
      <c r="I72" s="16">
        <v>100</v>
      </c>
      <c r="J72" s="16">
        <v>2</v>
      </c>
      <c r="N72" s="16">
        <v>20</v>
      </c>
      <c r="O72" s="16" t="s">
        <v>20</v>
      </c>
      <c r="AD72" s="17">
        <v>170</v>
      </c>
      <c r="AE72" s="17">
        <v>20</v>
      </c>
      <c r="AF72" s="17">
        <v>27</v>
      </c>
      <c r="AG72" s="17" t="s">
        <v>17</v>
      </c>
      <c r="AH72" s="17">
        <v>16</v>
      </c>
      <c r="AI72" s="39" t="e">
        <f>VLOOKUP(A72,'2016 Results'!C90:AG401,15,FALSE)</f>
        <v>#N/A</v>
      </c>
      <c r="AJ72" s="39"/>
      <c r="AK72" s="17">
        <v>100</v>
      </c>
      <c r="AL72" s="17" t="s">
        <v>21</v>
      </c>
      <c r="AN72" s="17">
        <v>4.5</v>
      </c>
      <c r="AW72" s="17">
        <v>16</v>
      </c>
      <c r="AX72" s="17" t="s">
        <v>17</v>
      </c>
      <c r="AY72" s="17">
        <v>16</v>
      </c>
      <c r="AZ72" s="17">
        <v>100</v>
      </c>
      <c r="BA72" s="17" t="s">
        <v>21</v>
      </c>
      <c r="BC72" s="17">
        <v>4.5</v>
      </c>
      <c r="BL72" s="18" t="s">
        <v>20</v>
      </c>
      <c r="BS72" s="19" t="s">
        <v>20</v>
      </c>
      <c r="BU72" s="19" t="s">
        <v>20</v>
      </c>
      <c r="BW72" s="57" t="s">
        <v>572</v>
      </c>
    </row>
    <row r="73" spans="1:75" ht="30" x14ac:dyDescent="0.25">
      <c r="A73" s="14" t="s">
        <v>569</v>
      </c>
      <c r="B73" s="60">
        <f>VLOOKUP(A73,Pop!A88:B1032,2,FALSE)</f>
        <v>349</v>
      </c>
      <c r="C73" s="15" t="s">
        <v>17</v>
      </c>
      <c r="D73" s="16">
        <v>198</v>
      </c>
      <c r="E73" s="16" t="s">
        <v>17</v>
      </c>
      <c r="F73" s="16">
        <v>15</v>
      </c>
      <c r="G73" s="16" t="s">
        <v>21</v>
      </c>
      <c r="I73" s="16">
        <v>1000</v>
      </c>
      <c r="J73" s="16">
        <v>2</v>
      </c>
      <c r="N73" s="16">
        <v>21</v>
      </c>
      <c r="O73" s="16" t="s">
        <v>17</v>
      </c>
      <c r="P73" s="16">
        <v>15</v>
      </c>
      <c r="Q73" s="16" t="s">
        <v>21</v>
      </c>
      <c r="S73" s="16">
        <v>1000</v>
      </c>
      <c r="T73" s="16">
        <v>2</v>
      </c>
      <c r="X73" s="16" t="s">
        <v>19</v>
      </c>
      <c r="AD73" s="17">
        <v>155</v>
      </c>
      <c r="AE73" s="17">
        <v>16</v>
      </c>
      <c r="AF73" s="17">
        <v>50</v>
      </c>
      <c r="AG73" s="17" t="s">
        <v>17</v>
      </c>
      <c r="AH73" s="17">
        <v>16</v>
      </c>
      <c r="AI73" s="39" t="e">
        <f>VLOOKUP(A73,'2016 Results'!C91:AG402,15,FALSE)</f>
        <v>#N/A</v>
      </c>
      <c r="AJ73" s="39"/>
      <c r="AK73" s="17">
        <v>1000</v>
      </c>
      <c r="AL73" s="17" t="s">
        <v>21</v>
      </c>
      <c r="AN73" s="17">
        <v>4.5</v>
      </c>
      <c r="AR73" s="17" t="s">
        <v>19</v>
      </c>
      <c r="AW73" s="17">
        <v>50</v>
      </c>
      <c r="AX73" s="17" t="s">
        <v>17</v>
      </c>
      <c r="AY73" s="17">
        <v>16</v>
      </c>
      <c r="AZ73" s="17">
        <v>1000</v>
      </c>
      <c r="BA73" s="17" t="s">
        <v>21</v>
      </c>
      <c r="BC73" s="17">
        <v>4.5</v>
      </c>
      <c r="BG73" s="17" t="s">
        <v>19</v>
      </c>
      <c r="BL73" s="18" t="s">
        <v>20</v>
      </c>
      <c r="BS73" s="19" t="s">
        <v>20</v>
      </c>
      <c r="BU73" s="19" t="s">
        <v>17</v>
      </c>
      <c r="BV73" s="54">
        <v>11.43</v>
      </c>
      <c r="BW73" s="57" t="s">
        <v>1949</v>
      </c>
    </row>
    <row r="74" spans="1:75" x14ac:dyDescent="0.25">
      <c r="A74" s="14" t="s">
        <v>2521</v>
      </c>
      <c r="B74" s="60">
        <f>VLOOKUP(A74,Pop!A89:B1033,2,FALSE)</f>
        <v>25206</v>
      </c>
      <c r="C74" s="15" t="s">
        <v>17</v>
      </c>
      <c r="D74" s="24">
        <v>9163</v>
      </c>
      <c r="E74" s="16" t="s">
        <v>17</v>
      </c>
      <c r="F74" s="27">
        <v>16.53</v>
      </c>
      <c r="G74" s="16" t="s">
        <v>21</v>
      </c>
      <c r="I74" s="24">
        <v>2000</v>
      </c>
      <c r="J74" s="27">
        <v>3.79</v>
      </c>
      <c r="K74" s="27">
        <v>28.14</v>
      </c>
      <c r="L74" s="27">
        <v>47.49</v>
      </c>
      <c r="N74" s="24">
        <v>1072</v>
      </c>
      <c r="O74" s="16" t="s">
        <v>17</v>
      </c>
      <c r="P74" s="27">
        <v>16.53</v>
      </c>
      <c r="Q74" s="16" t="s">
        <v>21</v>
      </c>
      <c r="S74" s="24">
        <v>2000</v>
      </c>
      <c r="T74" s="27">
        <v>3.79</v>
      </c>
      <c r="U74" s="27">
        <v>100.54</v>
      </c>
      <c r="V74" s="27">
        <v>602.79</v>
      </c>
      <c r="X74" s="16" t="s">
        <v>19</v>
      </c>
      <c r="AC74" s="16" t="s">
        <v>2016</v>
      </c>
      <c r="AD74" s="25">
        <v>9018</v>
      </c>
      <c r="AE74" s="17">
        <v>933</v>
      </c>
      <c r="AF74" s="22">
        <v>23.03</v>
      </c>
      <c r="AG74" s="17" t="s">
        <v>17</v>
      </c>
      <c r="AH74" s="22">
        <v>16.61</v>
      </c>
      <c r="AI74" s="39">
        <f>VLOOKUP(A74,'2016 Results'!C92:AG403,15,FALSE)</f>
        <v>15.8</v>
      </c>
      <c r="AJ74" s="39">
        <f t="shared" si="1"/>
        <v>0.80999999999999872</v>
      </c>
      <c r="AK74" s="25">
        <v>3000</v>
      </c>
      <c r="AL74" s="17" t="s">
        <v>21</v>
      </c>
      <c r="AN74" s="22">
        <v>3.15</v>
      </c>
      <c r="AP74" s="17" t="s">
        <v>2017</v>
      </c>
      <c r="AR74" s="17" t="s">
        <v>19</v>
      </c>
      <c r="AW74" s="17" t="s">
        <v>2018</v>
      </c>
      <c r="AX74" s="17" t="s">
        <v>17</v>
      </c>
      <c r="AY74" s="22">
        <v>16.61</v>
      </c>
      <c r="AZ74" s="25">
        <v>3000</v>
      </c>
      <c r="BA74" s="17" t="s">
        <v>21</v>
      </c>
      <c r="BC74" s="17" t="s">
        <v>2019</v>
      </c>
      <c r="BE74" s="17" t="s">
        <v>2020</v>
      </c>
      <c r="BG74" s="17" t="s">
        <v>19</v>
      </c>
      <c r="BL74" s="18" t="s">
        <v>17</v>
      </c>
      <c r="BM74" s="33">
        <v>3</v>
      </c>
      <c r="BN74" s="33">
        <v>9</v>
      </c>
      <c r="BO74" s="18" t="s">
        <v>38</v>
      </c>
      <c r="BQ74" s="18" t="s">
        <v>2021</v>
      </c>
      <c r="BR74" s="18" t="s">
        <v>2022</v>
      </c>
      <c r="BS74" s="19" t="s">
        <v>17</v>
      </c>
      <c r="BT74" s="23">
        <v>14.5</v>
      </c>
      <c r="BU74" s="19" t="s">
        <v>17</v>
      </c>
      <c r="BV74" s="54" t="s">
        <v>2023</v>
      </c>
    </row>
    <row r="75" spans="1:75" x14ac:dyDescent="0.25">
      <c r="A75" s="14" t="s">
        <v>2241</v>
      </c>
      <c r="B75" s="60">
        <f>VLOOKUP(A75,Pop!A90:B1034,2,FALSE)</f>
        <v>434</v>
      </c>
      <c r="C75" s="15" t="s">
        <v>17</v>
      </c>
      <c r="D75" s="16">
        <v>434</v>
      </c>
      <c r="E75" s="16" t="s">
        <v>17</v>
      </c>
      <c r="F75" s="16">
        <v>27</v>
      </c>
      <c r="G75" s="16" t="s">
        <v>21</v>
      </c>
      <c r="I75" s="16">
        <v>3000</v>
      </c>
      <c r="J75" s="16" t="s">
        <v>1255</v>
      </c>
      <c r="K75" s="27">
        <v>45</v>
      </c>
      <c r="L75" s="27">
        <v>90</v>
      </c>
      <c r="N75" s="16">
        <v>17</v>
      </c>
      <c r="O75" s="16" t="s">
        <v>17</v>
      </c>
      <c r="P75" s="34">
        <v>27</v>
      </c>
      <c r="Q75" s="16" t="s">
        <v>21</v>
      </c>
      <c r="S75" s="16">
        <v>3000</v>
      </c>
      <c r="T75" s="34">
        <v>9</v>
      </c>
      <c r="U75" s="34">
        <v>225</v>
      </c>
      <c r="V75" s="34">
        <v>1800</v>
      </c>
      <c r="X75" s="16" t="s">
        <v>19</v>
      </c>
      <c r="AD75" s="17">
        <v>176</v>
      </c>
      <c r="AE75" s="17">
        <v>17</v>
      </c>
      <c r="AF75" s="22">
        <v>20.5</v>
      </c>
      <c r="AG75" s="17" t="s">
        <v>17</v>
      </c>
      <c r="AH75" s="22">
        <v>20.5</v>
      </c>
      <c r="AI75" s="39" t="e">
        <f>VLOOKUP(A75,'2016 Results'!C93:AG404,15,FALSE)</f>
        <v>#N/A</v>
      </c>
      <c r="AJ75" s="39"/>
      <c r="AL75" s="17" t="s">
        <v>21</v>
      </c>
      <c r="AR75" s="17" t="s">
        <v>19</v>
      </c>
      <c r="AW75" s="22">
        <v>20.5</v>
      </c>
      <c r="AX75" s="17" t="s">
        <v>17</v>
      </c>
      <c r="AY75" s="22">
        <v>20.5</v>
      </c>
      <c r="BA75" s="17" t="s">
        <v>21</v>
      </c>
      <c r="BC75" s="22">
        <v>20.5</v>
      </c>
      <c r="BG75" s="17" t="s">
        <v>19</v>
      </c>
      <c r="BL75" s="18" t="s">
        <v>20</v>
      </c>
      <c r="BS75" s="19" t="s">
        <v>17</v>
      </c>
      <c r="BT75" s="23">
        <v>22.5</v>
      </c>
      <c r="BU75" s="19" t="s">
        <v>17</v>
      </c>
      <c r="BV75" s="53">
        <v>2</v>
      </c>
      <c r="BW75" s="57" t="s">
        <v>1256</v>
      </c>
    </row>
    <row r="76" spans="1:75" x14ac:dyDescent="0.25">
      <c r="A76" s="14" t="s">
        <v>1146</v>
      </c>
      <c r="B76" s="60">
        <f>VLOOKUP(A76,Pop!A91:B1035,2,FALSE)</f>
        <v>745</v>
      </c>
      <c r="C76" s="15" t="s">
        <v>17</v>
      </c>
      <c r="D76" s="16">
        <v>382</v>
      </c>
      <c r="E76" s="16" t="s">
        <v>17</v>
      </c>
      <c r="F76" s="16">
        <v>36.58</v>
      </c>
      <c r="G76" s="16" t="s">
        <v>21</v>
      </c>
      <c r="I76" s="16">
        <v>1500</v>
      </c>
      <c r="J76" s="16">
        <v>5.1000000000000004E-3</v>
      </c>
      <c r="K76" s="16">
        <v>54.43</v>
      </c>
      <c r="L76" s="16">
        <v>79.930000000000007</v>
      </c>
      <c r="N76" s="16">
        <v>94</v>
      </c>
      <c r="O76" s="16" t="s">
        <v>17</v>
      </c>
      <c r="P76" s="16">
        <v>36.58</v>
      </c>
      <c r="Q76" s="16" t="s">
        <v>21</v>
      </c>
      <c r="S76" s="16">
        <v>1500</v>
      </c>
      <c r="T76" s="16">
        <v>5.1000000000000004E-3</v>
      </c>
      <c r="U76" s="16">
        <v>156.43</v>
      </c>
      <c r="V76" s="16">
        <v>1048.93</v>
      </c>
      <c r="X76" s="16" t="s">
        <v>59</v>
      </c>
      <c r="Z76" s="16">
        <v>769500</v>
      </c>
      <c r="AD76" s="17">
        <v>382</v>
      </c>
      <c r="AE76" s="17">
        <v>94</v>
      </c>
      <c r="AF76" s="17">
        <v>60</v>
      </c>
      <c r="AG76" s="17" t="s">
        <v>17</v>
      </c>
      <c r="AH76" s="17">
        <v>44.47</v>
      </c>
      <c r="AI76" s="39" t="e">
        <f>VLOOKUP(A76,'2016 Results'!C94:AG405,15,FALSE)</f>
        <v>#N/A</v>
      </c>
      <c r="AJ76" s="39"/>
      <c r="AK76" s="17">
        <v>1500</v>
      </c>
      <c r="AL76" s="17" t="s">
        <v>21</v>
      </c>
      <c r="AN76" s="17">
        <v>5.2100000000000002E-3</v>
      </c>
      <c r="AQ76" s="17" t="s">
        <v>1149</v>
      </c>
      <c r="AR76" s="17" t="s">
        <v>147</v>
      </c>
      <c r="AW76" s="17">
        <v>60</v>
      </c>
      <c r="AX76" s="17" t="s">
        <v>17</v>
      </c>
      <c r="AY76" s="17">
        <v>44.47</v>
      </c>
      <c r="AZ76" s="17">
        <v>1500</v>
      </c>
      <c r="BA76" s="17" t="s">
        <v>21</v>
      </c>
      <c r="BC76" s="17">
        <v>5.2100000000000002E-3</v>
      </c>
      <c r="BF76" s="17" t="s">
        <v>1150</v>
      </c>
      <c r="BG76" s="17" t="s">
        <v>147</v>
      </c>
      <c r="BL76" s="18" t="s">
        <v>17</v>
      </c>
      <c r="BM76" s="18">
        <v>2.5</v>
      </c>
      <c r="BN76" s="18">
        <v>6</v>
      </c>
      <c r="BO76" s="18" t="s">
        <v>38</v>
      </c>
      <c r="BQ76" s="18" t="s">
        <v>1151</v>
      </c>
      <c r="BS76" s="19" t="s">
        <v>20</v>
      </c>
      <c r="BU76" s="19" t="s">
        <v>17</v>
      </c>
      <c r="BV76" s="54">
        <v>14</v>
      </c>
    </row>
    <row r="77" spans="1:75" x14ac:dyDescent="0.25">
      <c r="A77" s="14" t="s">
        <v>327</v>
      </c>
      <c r="B77" s="60">
        <f>VLOOKUP(A77,Pop!A92:B1036,2,FALSE)</f>
        <v>3129</v>
      </c>
      <c r="C77" s="15" t="s">
        <v>17</v>
      </c>
      <c r="D77" s="16">
        <v>1173</v>
      </c>
      <c r="E77" s="16" t="s">
        <v>17</v>
      </c>
      <c r="F77" s="16">
        <v>6.6</v>
      </c>
      <c r="G77" s="16" t="s">
        <v>21</v>
      </c>
      <c r="I77" s="16">
        <v>1000</v>
      </c>
      <c r="J77" s="16">
        <v>3.35</v>
      </c>
      <c r="K77" s="16">
        <v>20</v>
      </c>
      <c r="L77" s="16">
        <v>36.75</v>
      </c>
      <c r="N77" s="16">
        <v>145</v>
      </c>
      <c r="O77" s="16" t="s">
        <v>17</v>
      </c>
      <c r="P77" s="16">
        <v>6.6</v>
      </c>
      <c r="Q77" s="16" t="s">
        <v>21</v>
      </c>
      <c r="S77" s="16">
        <v>1000</v>
      </c>
      <c r="T77" s="16">
        <v>3.35</v>
      </c>
      <c r="U77" s="16">
        <v>87</v>
      </c>
      <c r="V77" s="16">
        <v>673.25</v>
      </c>
      <c r="X77" s="16" t="s">
        <v>19</v>
      </c>
      <c r="AD77" s="17">
        <v>1172</v>
      </c>
      <c r="AE77" s="17">
        <v>142</v>
      </c>
      <c r="AF77" s="17">
        <v>30.7</v>
      </c>
      <c r="AG77" s="17" t="s">
        <v>17</v>
      </c>
      <c r="AH77" s="17">
        <v>12.3</v>
      </c>
      <c r="AI77" s="39">
        <f>VLOOKUP(A77,'2016 Results'!C95:AG406,15,FALSE)</f>
        <v>14.9</v>
      </c>
      <c r="AJ77" s="39">
        <f t="shared" si="1"/>
        <v>-2.5999999999999996</v>
      </c>
      <c r="AK77" s="17">
        <v>1000</v>
      </c>
      <c r="AL77" s="17" t="s">
        <v>21</v>
      </c>
      <c r="AN77" s="17">
        <v>4.5999999999999996</v>
      </c>
      <c r="AQ77" s="17" t="s">
        <v>330</v>
      </c>
      <c r="AR77" s="17" t="s">
        <v>59</v>
      </c>
      <c r="AW77" s="17">
        <v>53.7</v>
      </c>
      <c r="AX77" s="17" t="s">
        <v>17</v>
      </c>
      <c r="AY77" s="17">
        <v>12.3</v>
      </c>
      <c r="AZ77" s="17">
        <v>1000</v>
      </c>
      <c r="BA77" s="17" t="s">
        <v>21</v>
      </c>
      <c r="BC77" s="17">
        <v>4.5999999999999996</v>
      </c>
      <c r="BF77" s="17" t="s">
        <v>331</v>
      </c>
      <c r="BG77" s="17" t="s">
        <v>59</v>
      </c>
      <c r="BL77" s="18" t="s">
        <v>17</v>
      </c>
      <c r="BM77" s="18">
        <v>5.26</v>
      </c>
      <c r="BN77" s="18">
        <v>5.26</v>
      </c>
      <c r="BO77" s="18" t="s">
        <v>38</v>
      </c>
      <c r="BR77" s="18" t="s">
        <v>332</v>
      </c>
      <c r="BS77" s="19" t="s">
        <v>20</v>
      </c>
      <c r="BU77" s="19" t="s">
        <v>17</v>
      </c>
      <c r="BV77" s="54">
        <v>2.2000000000000002</v>
      </c>
    </row>
    <row r="78" spans="1:75" x14ac:dyDescent="0.25">
      <c r="A78" s="14" t="s">
        <v>783</v>
      </c>
      <c r="B78" s="60">
        <f>VLOOKUP(A78,Pop!A93:B1037,2,FALSE)</f>
        <v>1080</v>
      </c>
      <c r="C78" s="15" t="s">
        <v>17</v>
      </c>
      <c r="D78" s="16">
        <v>530</v>
      </c>
      <c r="E78" s="16" t="s">
        <v>17</v>
      </c>
      <c r="F78" s="27">
        <v>7</v>
      </c>
      <c r="G78" s="16" t="s">
        <v>21</v>
      </c>
      <c r="I78" s="24">
        <v>1000</v>
      </c>
      <c r="J78" s="27">
        <v>3</v>
      </c>
      <c r="K78" s="27">
        <v>19</v>
      </c>
      <c r="L78" s="27">
        <v>34</v>
      </c>
      <c r="N78" s="16">
        <v>56</v>
      </c>
      <c r="O78" s="16" t="s">
        <v>17</v>
      </c>
      <c r="P78" s="27">
        <v>7</v>
      </c>
      <c r="Q78" s="16" t="s">
        <v>21</v>
      </c>
      <c r="S78" s="24">
        <v>1000</v>
      </c>
      <c r="T78" s="27">
        <v>3</v>
      </c>
      <c r="U78" s="27">
        <v>79</v>
      </c>
      <c r="V78" s="16" t="s">
        <v>75</v>
      </c>
      <c r="X78" s="16" t="s">
        <v>19</v>
      </c>
      <c r="AD78" s="17">
        <v>474</v>
      </c>
      <c r="AE78" s="17">
        <v>56</v>
      </c>
      <c r="AF78" s="22">
        <v>12</v>
      </c>
      <c r="AG78" s="17" t="s">
        <v>17</v>
      </c>
      <c r="AH78" s="22">
        <v>12</v>
      </c>
      <c r="AI78" s="39" t="str">
        <f>VLOOKUP(A78,'2016 Results'!C96:AG407,15,FALSE)</f>
        <v/>
      </c>
      <c r="AJ78" s="39"/>
      <c r="AK78" s="25">
        <v>1000</v>
      </c>
      <c r="AL78" s="17" t="s">
        <v>21</v>
      </c>
      <c r="AN78" s="22">
        <v>3.5</v>
      </c>
      <c r="AO78" s="17">
        <v>100</v>
      </c>
      <c r="AP78" s="22">
        <v>12</v>
      </c>
      <c r="AR78" s="17" t="s">
        <v>19</v>
      </c>
      <c r="AW78" s="22">
        <v>12</v>
      </c>
      <c r="AX78" s="17" t="s">
        <v>17</v>
      </c>
      <c r="AY78" s="22">
        <v>12</v>
      </c>
      <c r="AZ78" s="17">
        <v>1000</v>
      </c>
      <c r="BA78" s="17" t="s">
        <v>21</v>
      </c>
      <c r="BC78" s="22">
        <v>3.5</v>
      </c>
      <c r="BD78" s="17">
        <v>100</v>
      </c>
      <c r="BE78" s="22">
        <v>12</v>
      </c>
      <c r="BG78" s="17" t="s">
        <v>19</v>
      </c>
      <c r="BL78" s="18" t="s">
        <v>17</v>
      </c>
      <c r="BM78" s="33">
        <v>5</v>
      </c>
      <c r="BN78" s="33">
        <v>5</v>
      </c>
      <c r="BO78" s="18" t="s">
        <v>38</v>
      </c>
      <c r="BR78" s="18" t="s">
        <v>786</v>
      </c>
      <c r="BS78" s="19" t="s">
        <v>20</v>
      </c>
      <c r="BU78" s="19" t="s">
        <v>17</v>
      </c>
      <c r="BV78" s="53">
        <v>1</v>
      </c>
    </row>
    <row r="79" spans="1:75" x14ac:dyDescent="0.25">
      <c r="A79" s="14" t="s">
        <v>2083</v>
      </c>
      <c r="B79" s="60">
        <f>VLOOKUP(A79,Pop!A94:B1038,2,FALSE)</f>
        <v>1082</v>
      </c>
      <c r="C79" s="15" t="s">
        <v>17</v>
      </c>
      <c r="D79" s="16">
        <v>465</v>
      </c>
      <c r="E79" s="16" t="s">
        <v>17</v>
      </c>
      <c r="F79" s="16">
        <v>17.28</v>
      </c>
      <c r="G79" s="16" t="s">
        <v>21</v>
      </c>
      <c r="I79" s="16">
        <v>0</v>
      </c>
      <c r="J79" s="16">
        <v>6.8599999999999998E-3</v>
      </c>
      <c r="K79" s="16">
        <v>51.58</v>
      </c>
      <c r="L79" s="16">
        <v>85.88</v>
      </c>
      <c r="N79" s="16">
        <v>15</v>
      </c>
      <c r="O79" s="16" t="s">
        <v>17</v>
      </c>
      <c r="P79" s="16">
        <v>17.28</v>
      </c>
      <c r="Q79" s="16" t="s">
        <v>21</v>
      </c>
      <c r="S79" s="16">
        <v>0</v>
      </c>
      <c r="T79" s="16">
        <v>6.8599999999999998E-3</v>
      </c>
      <c r="U79" s="16">
        <v>188.78</v>
      </c>
      <c r="V79" s="26">
        <v>1389.28</v>
      </c>
      <c r="X79" s="16" t="s">
        <v>42</v>
      </c>
      <c r="AB79" s="16" t="s">
        <v>2086</v>
      </c>
      <c r="AC79" s="16" t="s">
        <v>75</v>
      </c>
      <c r="AD79" s="17">
        <v>464</v>
      </c>
      <c r="AE79" s="17">
        <v>15</v>
      </c>
      <c r="AF79" s="17">
        <v>55.91</v>
      </c>
      <c r="AG79" s="17" t="s">
        <v>17</v>
      </c>
      <c r="AH79" s="17">
        <v>16.670000000000002</v>
      </c>
      <c r="AI79" s="39">
        <f>VLOOKUP(A79,'2016 Results'!C97:AG408,15,FALSE)</f>
        <v>14.56</v>
      </c>
      <c r="AJ79" s="39">
        <f t="shared" si="1"/>
        <v>2.1100000000000012</v>
      </c>
      <c r="AK79" s="17">
        <v>0</v>
      </c>
      <c r="AL79" s="17" t="s">
        <v>21</v>
      </c>
      <c r="AN79" s="17">
        <v>3.31E-3</v>
      </c>
      <c r="AO79" s="28">
        <v>1</v>
      </c>
      <c r="AQ79" s="17" t="s">
        <v>2087</v>
      </c>
      <c r="AR79" s="17" t="s">
        <v>42</v>
      </c>
      <c r="AV79" s="17" t="s">
        <v>2088</v>
      </c>
      <c r="AW79" s="17">
        <v>69.150000000000006</v>
      </c>
      <c r="AX79" s="17" t="s">
        <v>17</v>
      </c>
      <c r="AY79" s="17">
        <v>16.670000000000002</v>
      </c>
      <c r="AZ79" s="17">
        <v>0</v>
      </c>
      <c r="BA79" s="17" t="s">
        <v>21</v>
      </c>
      <c r="BC79" s="17">
        <v>3.31E-3</v>
      </c>
      <c r="BD79" s="28">
        <v>1</v>
      </c>
      <c r="BF79" s="17" t="s">
        <v>2089</v>
      </c>
      <c r="BG79" s="17" t="s">
        <v>42</v>
      </c>
      <c r="BK79" s="17" t="s">
        <v>2088</v>
      </c>
      <c r="BL79" s="18" t="s">
        <v>17</v>
      </c>
      <c r="BM79" s="18">
        <v>3.76</v>
      </c>
      <c r="BN79" s="18">
        <v>4.87</v>
      </c>
      <c r="BO79" s="18" t="s">
        <v>38</v>
      </c>
      <c r="BQ79" s="18" t="s">
        <v>514</v>
      </c>
      <c r="BR79" s="18" t="s">
        <v>2090</v>
      </c>
      <c r="BS79" s="19" t="s">
        <v>20</v>
      </c>
      <c r="BU79" s="19" t="s">
        <v>17</v>
      </c>
      <c r="BV79" s="54">
        <v>2.4300000000000002</v>
      </c>
      <c r="BW79" s="57" t="s">
        <v>2091</v>
      </c>
    </row>
    <row r="80" spans="1:75" x14ac:dyDescent="0.25">
      <c r="A80" s="14" t="s">
        <v>1898</v>
      </c>
      <c r="B80" s="60">
        <f>VLOOKUP(A80,Pop!A95:B1039,2,FALSE)</f>
        <v>509</v>
      </c>
      <c r="C80" s="15" t="s">
        <v>17</v>
      </c>
      <c r="D80" s="16">
        <v>265</v>
      </c>
      <c r="E80" s="16" t="s">
        <v>17</v>
      </c>
      <c r="F80" s="16">
        <v>19.43</v>
      </c>
      <c r="G80" s="16" t="s">
        <v>21</v>
      </c>
      <c r="I80" s="16">
        <v>2000</v>
      </c>
      <c r="J80" s="16">
        <v>5.66</v>
      </c>
      <c r="K80" s="16">
        <v>36.409999999999997</v>
      </c>
      <c r="L80" s="16">
        <v>64.709999999999994</v>
      </c>
      <c r="N80" s="16">
        <v>0</v>
      </c>
      <c r="O80" s="16" t="s">
        <v>20</v>
      </c>
      <c r="U80" s="16">
        <v>149.61000000000001</v>
      </c>
      <c r="X80" s="16" t="s">
        <v>19</v>
      </c>
      <c r="AD80" s="17">
        <v>260</v>
      </c>
      <c r="AF80" s="17">
        <v>36.409999999999997</v>
      </c>
      <c r="AG80" s="17" t="s">
        <v>17</v>
      </c>
      <c r="AH80" s="17">
        <v>19.43</v>
      </c>
      <c r="AI80" s="39" t="e">
        <f>VLOOKUP(A80,'2016 Results'!C98:AG409,15,FALSE)</f>
        <v>#N/A</v>
      </c>
      <c r="AJ80" s="39"/>
      <c r="AK80" s="17">
        <v>2000</v>
      </c>
      <c r="AL80" s="17" t="s">
        <v>21</v>
      </c>
      <c r="AN80" s="17">
        <v>5.66</v>
      </c>
      <c r="AX80" s="17" t="s">
        <v>17</v>
      </c>
      <c r="AY80" s="17">
        <v>19.43</v>
      </c>
      <c r="AZ80" s="17">
        <v>2000</v>
      </c>
      <c r="BA80" s="17" t="s">
        <v>21</v>
      </c>
      <c r="BC80" s="17">
        <v>5.66</v>
      </c>
      <c r="BL80" s="18" t="s">
        <v>20</v>
      </c>
      <c r="BS80" s="19" t="s">
        <v>20</v>
      </c>
      <c r="BU80" s="19" t="s">
        <v>20</v>
      </c>
    </row>
    <row r="81" spans="1:75" x14ac:dyDescent="0.25">
      <c r="A81" s="14" t="s">
        <v>2239</v>
      </c>
      <c r="B81" s="60">
        <f>VLOOKUP(A81,Pop!A96:B1040,2,FALSE)</f>
        <v>240</v>
      </c>
      <c r="C81" s="15" t="s">
        <v>17</v>
      </c>
      <c r="D81" s="16">
        <v>99</v>
      </c>
      <c r="E81" s="16" t="s">
        <v>17</v>
      </c>
      <c r="F81" s="16">
        <v>46</v>
      </c>
      <c r="G81" s="16" t="s">
        <v>21</v>
      </c>
      <c r="I81" s="16">
        <v>5000</v>
      </c>
      <c r="J81" s="16">
        <v>3.25</v>
      </c>
      <c r="K81" s="16">
        <v>46</v>
      </c>
      <c r="L81" s="16">
        <v>62.25</v>
      </c>
      <c r="N81" s="16">
        <v>8</v>
      </c>
      <c r="O81" s="16" t="s">
        <v>17</v>
      </c>
      <c r="P81" s="16">
        <v>46</v>
      </c>
      <c r="Q81" s="16" t="s">
        <v>21</v>
      </c>
      <c r="S81" s="16">
        <v>5000</v>
      </c>
      <c r="T81" s="16">
        <v>3.25</v>
      </c>
      <c r="U81" s="16">
        <v>111</v>
      </c>
      <c r="V81" s="16">
        <v>679.75</v>
      </c>
      <c r="X81" s="16" t="s">
        <v>22</v>
      </c>
      <c r="Z81" s="26">
        <v>375000</v>
      </c>
      <c r="AD81" s="17">
        <v>99</v>
      </c>
      <c r="AE81" s="17">
        <v>8</v>
      </c>
      <c r="AF81" s="17">
        <v>35</v>
      </c>
      <c r="AG81" s="17" t="s">
        <v>17</v>
      </c>
      <c r="AH81" s="17">
        <v>32</v>
      </c>
      <c r="AI81" s="39" t="e">
        <f>VLOOKUP(A81,'2016 Results'!C99:AG410,15,FALSE)</f>
        <v>#N/A</v>
      </c>
      <c r="AJ81" s="39"/>
      <c r="AK81" s="17">
        <v>1000</v>
      </c>
      <c r="AL81" s="17" t="s">
        <v>21</v>
      </c>
      <c r="AN81" s="17">
        <v>4.25</v>
      </c>
      <c r="AP81" s="17">
        <v>27.75</v>
      </c>
      <c r="AR81" s="17" t="s">
        <v>19</v>
      </c>
      <c r="AW81" s="17">
        <v>125.5</v>
      </c>
      <c r="AX81" s="17" t="s">
        <v>17</v>
      </c>
      <c r="AY81" s="17">
        <v>27.5</v>
      </c>
      <c r="AZ81" s="17">
        <v>1000</v>
      </c>
      <c r="BA81" s="17" t="s">
        <v>21</v>
      </c>
      <c r="BC81" s="17">
        <v>4.25</v>
      </c>
      <c r="BE81" s="17">
        <v>27.75</v>
      </c>
      <c r="BG81" s="17" t="s">
        <v>19</v>
      </c>
      <c r="BL81" s="18" t="s">
        <v>20</v>
      </c>
      <c r="BS81" s="19" t="s">
        <v>20</v>
      </c>
      <c r="BU81" s="19" t="s">
        <v>20</v>
      </c>
      <c r="BW81" s="57" t="s">
        <v>1138</v>
      </c>
    </row>
    <row r="82" spans="1:75" ht="30" x14ac:dyDescent="0.25">
      <c r="A82" s="14" t="s">
        <v>1330</v>
      </c>
      <c r="B82" s="60">
        <f>VLOOKUP(A82,Pop!A97:B1041,2,FALSE)</f>
        <v>844</v>
      </c>
      <c r="C82" s="15" t="s">
        <v>17</v>
      </c>
      <c r="D82" s="16">
        <v>458</v>
      </c>
      <c r="E82" s="16" t="s">
        <v>17</v>
      </c>
      <c r="F82" s="16">
        <v>7.5</v>
      </c>
      <c r="G82" s="16" t="s">
        <v>21</v>
      </c>
      <c r="I82" s="16">
        <v>0</v>
      </c>
      <c r="J82" s="16">
        <v>3.5</v>
      </c>
      <c r="K82" s="16">
        <v>25</v>
      </c>
      <c r="L82" s="16">
        <v>42.5</v>
      </c>
      <c r="N82" s="16">
        <v>46</v>
      </c>
      <c r="O82" s="16" t="s">
        <v>17</v>
      </c>
      <c r="P82" s="16">
        <v>7.5</v>
      </c>
      <c r="Q82" s="16" t="s">
        <v>21</v>
      </c>
      <c r="S82" s="16">
        <v>0</v>
      </c>
      <c r="T82" s="30" t="s">
        <v>1333</v>
      </c>
      <c r="U82" s="16">
        <v>35</v>
      </c>
      <c r="V82" s="16">
        <v>42.5</v>
      </c>
      <c r="X82" s="16" t="s">
        <v>147</v>
      </c>
      <c r="AA82" s="16" t="s">
        <v>1334</v>
      </c>
      <c r="AD82" s="17">
        <v>385</v>
      </c>
      <c r="AE82" s="17">
        <v>44</v>
      </c>
      <c r="AF82" s="17">
        <v>22</v>
      </c>
      <c r="AG82" s="17" t="s">
        <v>17</v>
      </c>
      <c r="AH82" s="17">
        <v>10.5</v>
      </c>
      <c r="AI82" s="39" t="e">
        <f>VLOOKUP(A82,'2016 Results'!C100:AG411,15,FALSE)</f>
        <v>#N/A</v>
      </c>
      <c r="AJ82" s="39"/>
      <c r="AK82" s="17">
        <v>0</v>
      </c>
      <c r="AL82" s="17" t="s">
        <v>21</v>
      </c>
      <c r="AN82" s="17">
        <v>3.75</v>
      </c>
      <c r="AP82" s="17">
        <v>14.25</v>
      </c>
      <c r="AR82" s="17" t="s">
        <v>147</v>
      </c>
      <c r="AU82" s="17" t="s">
        <v>1335</v>
      </c>
      <c r="AW82" s="17">
        <v>14.25</v>
      </c>
      <c r="AX82" s="17" t="s">
        <v>17</v>
      </c>
      <c r="AY82" s="17">
        <v>10.5</v>
      </c>
      <c r="AZ82" s="17">
        <v>0</v>
      </c>
      <c r="BA82" s="17" t="s">
        <v>21</v>
      </c>
      <c r="BC82" s="17">
        <v>3.75</v>
      </c>
      <c r="BE82" s="17">
        <v>14.25</v>
      </c>
      <c r="BL82" s="18" t="s">
        <v>17</v>
      </c>
      <c r="BM82" s="18">
        <v>2</v>
      </c>
      <c r="BN82" s="18">
        <v>2</v>
      </c>
      <c r="BO82" s="18" t="s">
        <v>38</v>
      </c>
      <c r="BQ82" s="18" t="s">
        <v>62</v>
      </c>
      <c r="BS82" s="19" t="s">
        <v>20</v>
      </c>
      <c r="BU82" s="19" t="s">
        <v>17</v>
      </c>
      <c r="BV82" s="54">
        <v>1</v>
      </c>
    </row>
    <row r="83" spans="1:75" x14ac:dyDescent="0.25">
      <c r="A83" s="14" t="s">
        <v>2234</v>
      </c>
      <c r="B83" s="60">
        <f>VLOOKUP(A83,Pop!A98:B1042,2,FALSE)</f>
        <v>824</v>
      </c>
      <c r="C83" s="15" t="s">
        <v>17</v>
      </c>
      <c r="D83" s="16">
        <v>300</v>
      </c>
      <c r="E83" s="16" t="s">
        <v>17</v>
      </c>
      <c r="F83" s="16">
        <v>26</v>
      </c>
      <c r="G83" s="16" t="s">
        <v>21</v>
      </c>
      <c r="I83" s="16">
        <v>1000</v>
      </c>
      <c r="J83" s="16" t="s">
        <v>656</v>
      </c>
      <c r="K83" s="16">
        <v>46</v>
      </c>
      <c r="L83" s="16">
        <v>71</v>
      </c>
      <c r="N83" s="16">
        <v>50</v>
      </c>
      <c r="O83" s="16" t="s">
        <v>17</v>
      </c>
      <c r="P83" s="16">
        <v>26</v>
      </c>
      <c r="Q83" s="16" t="s">
        <v>21</v>
      </c>
      <c r="S83" s="16">
        <v>1000</v>
      </c>
      <c r="T83" s="16">
        <v>5</v>
      </c>
      <c r="U83" s="16">
        <v>146</v>
      </c>
      <c r="V83" s="16">
        <v>1021</v>
      </c>
      <c r="X83" s="16" t="s">
        <v>19</v>
      </c>
      <c r="AD83" s="17">
        <v>300</v>
      </c>
      <c r="AE83" s="17">
        <v>50</v>
      </c>
      <c r="AF83" s="17">
        <v>12.69</v>
      </c>
      <c r="AG83" s="17" t="s">
        <v>17</v>
      </c>
      <c r="AH83" s="17">
        <v>4.2300000000000004</v>
      </c>
      <c r="AI83" s="39">
        <f>VLOOKUP(A83,'2016 Results'!C101:AG412,15,FALSE)</f>
        <v>4.2300000000000004</v>
      </c>
      <c r="AJ83" s="39">
        <f t="shared" si="1"/>
        <v>0</v>
      </c>
      <c r="AK83" s="17">
        <v>1000</v>
      </c>
      <c r="AL83" s="17" t="s">
        <v>21</v>
      </c>
      <c r="AN83" s="17">
        <v>4.2300000000000004</v>
      </c>
      <c r="AO83" s="17" t="s">
        <v>657</v>
      </c>
      <c r="AP83" s="17">
        <v>4.2300000000000004</v>
      </c>
      <c r="AR83" s="17" t="s">
        <v>19</v>
      </c>
      <c r="AW83" s="17">
        <v>42.3</v>
      </c>
      <c r="AX83" s="17" t="s">
        <v>17</v>
      </c>
      <c r="AY83" s="17">
        <v>4.2300000000000004</v>
      </c>
      <c r="AZ83" s="17">
        <v>1000</v>
      </c>
      <c r="BA83" s="17" t="s">
        <v>21</v>
      </c>
      <c r="BC83" s="17">
        <v>4.2300000000000004</v>
      </c>
      <c r="BD83" s="17" t="s">
        <v>658</v>
      </c>
      <c r="BE83" s="17">
        <v>4.2300000000000004</v>
      </c>
      <c r="BG83" s="17" t="s">
        <v>19</v>
      </c>
      <c r="BL83" s="18" t="s">
        <v>17</v>
      </c>
      <c r="BM83" s="18">
        <v>5</v>
      </c>
      <c r="BN83" s="18">
        <v>5</v>
      </c>
      <c r="BO83" s="18" t="s">
        <v>38</v>
      </c>
      <c r="BR83" s="18" t="s">
        <v>659</v>
      </c>
      <c r="BS83" s="19" t="s">
        <v>20</v>
      </c>
      <c r="BU83" s="19" t="s">
        <v>17</v>
      </c>
      <c r="BV83" s="54">
        <v>4</v>
      </c>
    </row>
    <row r="84" spans="1:75" ht="90" x14ac:dyDescent="0.25">
      <c r="A84" s="14" t="s">
        <v>2208</v>
      </c>
      <c r="B84" s="60">
        <f>VLOOKUP(A84,Pop!A100:B1044,2,FALSE)</f>
        <v>8246</v>
      </c>
      <c r="C84" s="15" t="s">
        <v>17</v>
      </c>
      <c r="D84" s="16">
        <v>4469</v>
      </c>
      <c r="E84" s="16" t="s">
        <v>17</v>
      </c>
      <c r="F84" s="16">
        <v>8.07</v>
      </c>
      <c r="G84" s="16" t="s">
        <v>21</v>
      </c>
      <c r="I84" s="16">
        <v>1000</v>
      </c>
      <c r="J84" s="16">
        <v>8.07</v>
      </c>
      <c r="K84" s="16">
        <v>40.35</v>
      </c>
      <c r="L84" s="16">
        <v>80.7</v>
      </c>
      <c r="N84" s="16">
        <v>428</v>
      </c>
      <c r="O84" s="16" t="s">
        <v>17</v>
      </c>
      <c r="P84" s="16">
        <v>8.07</v>
      </c>
      <c r="Q84" s="16" t="s">
        <v>21</v>
      </c>
      <c r="S84" s="16">
        <v>1000</v>
      </c>
      <c r="T84" s="16">
        <v>8.07</v>
      </c>
      <c r="U84" s="16">
        <v>201.75</v>
      </c>
      <c r="V84" s="16">
        <v>1614</v>
      </c>
      <c r="X84" s="16" t="s">
        <v>59</v>
      </c>
      <c r="AC84" s="30" t="s">
        <v>1903</v>
      </c>
      <c r="AD84" s="17">
        <v>4015</v>
      </c>
      <c r="AE84" s="17">
        <v>236</v>
      </c>
      <c r="AF84" s="17">
        <v>24.06</v>
      </c>
      <c r="AG84" s="17" t="s">
        <v>17</v>
      </c>
      <c r="AH84" s="17">
        <v>5.76</v>
      </c>
      <c r="AI84" s="39" t="str">
        <f>VLOOKUP(A84,'2016 Results'!C103:AG414,15,FALSE)</f>
        <v/>
      </c>
      <c r="AJ84" s="39"/>
      <c r="AK84" s="17">
        <v>1000</v>
      </c>
      <c r="AL84" s="17" t="s">
        <v>21</v>
      </c>
      <c r="AN84" s="17">
        <v>5.76</v>
      </c>
      <c r="AP84" s="17">
        <v>5.76</v>
      </c>
      <c r="AR84" s="17" t="s">
        <v>59</v>
      </c>
      <c r="AW84" s="17">
        <v>133.69999999999999</v>
      </c>
      <c r="AX84" s="17" t="s">
        <v>17</v>
      </c>
      <c r="AY84" s="17">
        <v>5.76</v>
      </c>
      <c r="AZ84" s="17">
        <v>1000</v>
      </c>
      <c r="BA84" s="17" t="s">
        <v>21</v>
      </c>
      <c r="BC84" s="17">
        <v>5.76</v>
      </c>
      <c r="BE84" s="17">
        <v>5.76</v>
      </c>
      <c r="BG84" s="17" t="s">
        <v>59</v>
      </c>
      <c r="BL84" s="18" t="s">
        <v>17</v>
      </c>
      <c r="BM84" s="18">
        <v>6.38</v>
      </c>
      <c r="BN84" s="18">
        <v>6.38</v>
      </c>
      <c r="BO84" s="18" t="s">
        <v>23</v>
      </c>
      <c r="BP84" s="18" t="s">
        <v>1904</v>
      </c>
      <c r="BR84" s="18" t="s">
        <v>1905</v>
      </c>
      <c r="BS84" s="19" t="s">
        <v>17</v>
      </c>
      <c r="BT84" s="19">
        <v>7</v>
      </c>
      <c r="BU84" s="19" t="s">
        <v>17</v>
      </c>
      <c r="BV84" s="54">
        <v>2.66</v>
      </c>
      <c r="BW84" s="57" t="s">
        <v>1906</v>
      </c>
    </row>
    <row r="85" spans="1:75" x14ac:dyDescent="0.25">
      <c r="A85" s="14" t="s">
        <v>740</v>
      </c>
      <c r="B85" s="60">
        <f>VLOOKUP(A85,Pop!A101:B1045,2,FALSE)</f>
        <v>9218</v>
      </c>
      <c r="C85" s="15" t="s">
        <v>17</v>
      </c>
      <c r="D85" s="24">
        <v>3546</v>
      </c>
      <c r="E85" s="16" t="s">
        <v>17</v>
      </c>
      <c r="F85" s="16">
        <v>9.61</v>
      </c>
      <c r="G85" s="16" t="s">
        <v>21</v>
      </c>
      <c r="I85" s="24">
        <v>1125</v>
      </c>
      <c r="J85" s="16" t="s">
        <v>743</v>
      </c>
      <c r="K85" s="27">
        <v>39.58</v>
      </c>
      <c r="L85" s="27">
        <v>72.16</v>
      </c>
      <c r="N85" s="16">
        <v>511</v>
      </c>
      <c r="O85" s="16" t="s">
        <v>17</v>
      </c>
      <c r="P85" s="16">
        <v>9.61</v>
      </c>
      <c r="Q85" s="16" t="s">
        <v>21</v>
      </c>
      <c r="S85" s="24">
        <v>1125</v>
      </c>
      <c r="T85" s="16" t="s">
        <v>743</v>
      </c>
      <c r="U85" s="16">
        <v>164.95</v>
      </c>
      <c r="V85" s="16">
        <v>962.95</v>
      </c>
      <c r="X85" s="16" t="s">
        <v>80</v>
      </c>
      <c r="AA85" s="16" t="s">
        <v>744</v>
      </c>
      <c r="AD85" s="25">
        <v>3546</v>
      </c>
      <c r="AE85" s="17">
        <v>516</v>
      </c>
      <c r="AF85" s="22">
        <v>30.09</v>
      </c>
      <c r="AG85" s="17" t="s">
        <v>17</v>
      </c>
      <c r="AH85" s="22">
        <v>4.33</v>
      </c>
      <c r="AI85" s="39" t="str">
        <f>VLOOKUP(A85,'2016 Results'!C104:AG415,15,FALSE)</f>
        <v/>
      </c>
      <c r="AJ85" s="39"/>
      <c r="AK85" s="17">
        <v>0</v>
      </c>
      <c r="AL85" s="17" t="s">
        <v>21</v>
      </c>
      <c r="AN85" s="17" t="s">
        <v>745</v>
      </c>
      <c r="AP85" s="22">
        <v>12.24</v>
      </c>
      <c r="AR85" s="17" t="s">
        <v>19</v>
      </c>
      <c r="AW85" s="22">
        <v>152.47999999999999</v>
      </c>
      <c r="AX85" s="17" t="s">
        <v>17</v>
      </c>
      <c r="AY85" s="22">
        <v>4.33</v>
      </c>
      <c r="AZ85" s="17">
        <v>0</v>
      </c>
      <c r="BA85" s="17" t="s">
        <v>21</v>
      </c>
      <c r="BE85" s="22">
        <v>12.24</v>
      </c>
      <c r="BG85" s="17" t="s">
        <v>19</v>
      </c>
      <c r="BL85" s="18" t="s">
        <v>17</v>
      </c>
      <c r="BM85" s="33">
        <v>3.17</v>
      </c>
      <c r="BN85" s="33">
        <v>3.17</v>
      </c>
      <c r="BO85" s="18" t="s">
        <v>23</v>
      </c>
      <c r="BP85" s="18" t="s">
        <v>746</v>
      </c>
      <c r="BR85" s="18" t="s">
        <v>747</v>
      </c>
      <c r="BS85" s="19" t="s">
        <v>17</v>
      </c>
      <c r="BT85" s="23">
        <v>13</v>
      </c>
      <c r="BU85" s="19" t="s">
        <v>20</v>
      </c>
    </row>
    <row r="86" spans="1:75" x14ac:dyDescent="0.25">
      <c r="A86" s="14" t="s">
        <v>1731</v>
      </c>
      <c r="B86" s="60">
        <f>VLOOKUP(A86,Pop!A102:B1046,2,FALSE)</f>
        <v>2706</v>
      </c>
      <c r="C86" s="15" t="s">
        <v>17</v>
      </c>
      <c r="D86" s="16">
        <v>1200</v>
      </c>
      <c r="E86" s="16" t="s">
        <v>17</v>
      </c>
      <c r="F86" s="16">
        <v>12.22</v>
      </c>
      <c r="G86" s="16" t="s">
        <v>227</v>
      </c>
      <c r="I86" s="16">
        <v>167</v>
      </c>
      <c r="J86" s="16">
        <v>4.87</v>
      </c>
      <c r="M86" s="16" t="s">
        <v>1734</v>
      </c>
      <c r="N86" s="16">
        <v>150</v>
      </c>
      <c r="O86" s="16" t="s">
        <v>20</v>
      </c>
      <c r="W86" s="16" t="s">
        <v>1735</v>
      </c>
      <c r="X86" s="16" t="s">
        <v>19</v>
      </c>
      <c r="AD86" s="17">
        <v>1050</v>
      </c>
      <c r="AE86" s="17">
        <v>150</v>
      </c>
      <c r="AF86" s="17" t="s">
        <v>1736</v>
      </c>
      <c r="AG86" s="17" t="s">
        <v>17</v>
      </c>
      <c r="AH86" s="22">
        <v>22.09</v>
      </c>
      <c r="AI86" s="39">
        <f>VLOOKUP(A86,'2016 Results'!C105:AG416,15,FALSE)</f>
        <v>10</v>
      </c>
      <c r="AJ86" s="39">
        <f t="shared" si="1"/>
        <v>12.09</v>
      </c>
      <c r="AK86" s="17">
        <v>167</v>
      </c>
      <c r="AL86" s="17" t="s">
        <v>227</v>
      </c>
      <c r="AN86" s="17" t="s">
        <v>1737</v>
      </c>
      <c r="AQ86" s="17" t="s">
        <v>1738</v>
      </c>
      <c r="AR86" s="17" t="s">
        <v>147</v>
      </c>
      <c r="AW86" s="22">
        <v>25</v>
      </c>
      <c r="AX86" s="17" t="s">
        <v>17</v>
      </c>
      <c r="AY86" s="17" t="s">
        <v>287</v>
      </c>
      <c r="AZ86" s="17" t="s">
        <v>287</v>
      </c>
      <c r="BA86" s="17" t="s">
        <v>227</v>
      </c>
      <c r="BC86" s="17" t="s">
        <v>287</v>
      </c>
      <c r="BL86" s="18" t="s">
        <v>17</v>
      </c>
      <c r="BM86" s="18">
        <v>1050</v>
      </c>
      <c r="BN86" s="18">
        <v>150</v>
      </c>
      <c r="BO86" s="18" t="s">
        <v>38</v>
      </c>
      <c r="BQ86" s="18" t="s">
        <v>1739</v>
      </c>
      <c r="BR86" s="18" t="s">
        <v>1740</v>
      </c>
      <c r="BS86" s="19" t="s">
        <v>17</v>
      </c>
      <c r="BT86" s="19" t="s">
        <v>1741</v>
      </c>
      <c r="BU86" s="19" t="s">
        <v>17</v>
      </c>
      <c r="BV86" s="53">
        <v>2.1</v>
      </c>
    </row>
    <row r="87" spans="1:75" x14ac:dyDescent="0.25">
      <c r="A87" s="14" t="s">
        <v>1244</v>
      </c>
      <c r="B87" s="60">
        <f>VLOOKUP(A87,Pop!A103:B1047,2,FALSE)</f>
        <v>1919</v>
      </c>
      <c r="C87" s="15" t="s">
        <v>17</v>
      </c>
      <c r="D87" s="16">
        <v>904</v>
      </c>
      <c r="E87" s="16" t="s">
        <v>17</v>
      </c>
      <c r="F87" s="16">
        <v>26.5</v>
      </c>
      <c r="G87" s="16" t="s">
        <v>21</v>
      </c>
      <c r="I87" s="16">
        <v>2000</v>
      </c>
      <c r="J87" s="16">
        <v>4.0499999999999998E-3</v>
      </c>
      <c r="K87" s="16">
        <v>38.65</v>
      </c>
      <c r="L87" s="16">
        <v>58.9</v>
      </c>
      <c r="N87" s="16">
        <v>145</v>
      </c>
      <c r="O87" s="16" t="s">
        <v>17</v>
      </c>
      <c r="P87" s="16">
        <v>26.5</v>
      </c>
      <c r="Q87" s="16" t="s">
        <v>21</v>
      </c>
      <c r="S87" s="16">
        <v>2000</v>
      </c>
      <c r="T87" s="16">
        <v>4.0499999999999998E-3</v>
      </c>
      <c r="U87" s="16">
        <v>119.65</v>
      </c>
      <c r="V87" s="16">
        <v>828.4</v>
      </c>
      <c r="X87" s="16" t="s">
        <v>22</v>
      </c>
      <c r="Z87" s="26">
        <v>278045.63</v>
      </c>
      <c r="AD87" s="17">
        <v>815</v>
      </c>
      <c r="AE87" s="17">
        <v>241</v>
      </c>
      <c r="AF87" s="17">
        <v>33.83</v>
      </c>
      <c r="AG87" s="17" t="s">
        <v>17</v>
      </c>
      <c r="AH87" s="17">
        <v>31.75</v>
      </c>
      <c r="AI87" s="39">
        <f>VLOOKUP(A87,'2016 Results'!C106:AG417,15,FALSE)</f>
        <v>28.5</v>
      </c>
      <c r="AJ87" s="39">
        <f t="shared" si="1"/>
        <v>3.25</v>
      </c>
      <c r="AK87" s="17">
        <v>2000</v>
      </c>
      <c r="AL87" s="17" t="s">
        <v>21</v>
      </c>
      <c r="AN87" s="17">
        <v>4.15E-3</v>
      </c>
      <c r="AQ87" s="17" t="s">
        <v>1247</v>
      </c>
      <c r="AR87" s="17" t="s">
        <v>22</v>
      </c>
      <c r="AT87" s="32">
        <v>1231590</v>
      </c>
      <c r="AW87" s="17">
        <v>50.43</v>
      </c>
      <c r="AX87" s="17" t="s">
        <v>17</v>
      </c>
      <c r="AY87" s="17">
        <v>31.75</v>
      </c>
      <c r="AZ87" s="17">
        <v>2000</v>
      </c>
      <c r="BA87" s="17" t="s">
        <v>21</v>
      </c>
      <c r="BC87" s="17">
        <v>4.15E-3</v>
      </c>
      <c r="BF87" s="17" t="s">
        <v>1248</v>
      </c>
      <c r="BG87" s="17" t="s">
        <v>22</v>
      </c>
      <c r="BI87" s="32">
        <v>1231950</v>
      </c>
      <c r="BL87" s="18" t="s">
        <v>17</v>
      </c>
      <c r="BM87" s="18">
        <v>2</v>
      </c>
      <c r="BN87" s="18">
        <v>2</v>
      </c>
      <c r="BO87" s="18" t="s">
        <v>38</v>
      </c>
      <c r="BQ87" s="18" t="s">
        <v>1249</v>
      </c>
      <c r="BR87" s="18" t="s">
        <v>102</v>
      </c>
      <c r="BS87" s="19" t="s">
        <v>20</v>
      </c>
      <c r="BU87" s="19" t="s">
        <v>20</v>
      </c>
    </row>
    <row r="88" spans="1:75" x14ac:dyDescent="0.25">
      <c r="A88" s="14" t="s">
        <v>314</v>
      </c>
      <c r="B88" s="60">
        <f>VLOOKUP(A88,Pop!A104:B1048,2,FALSE)</f>
        <v>196</v>
      </c>
      <c r="C88" s="15" t="s">
        <v>17</v>
      </c>
      <c r="D88" s="16">
        <v>99</v>
      </c>
      <c r="E88" s="16" t="s">
        <v>17</v>
      </c>
      <c r="F88" s="16">
        <v>37</v>
      </c>
      <c r="G88" s="16" t="s">
        <v>21</v>
      </c>
      <c r="I88" s="16" t="s">
        <v>317</v>
      </c>
      <c r="J88" s="16" t="s">
        <v>318</v>
      </c>
      <c r="K88" s="16">
        <v>60</v>
      </c>
      <c r="L88" s="16">
        <v>88.75</v>
      </c>
      <c r="N88" s="16">
        <v>4</v>
      </c>
      <c r="O88" s="16" t="s">
        <v>17</v>
      </c>
      <c r="P88" s="16">
        <v>37</v>
      </c>
      <c r="Q88" s="16" t="s">
        <v>21</v>
      </c>
      <c r="S88" s="24">
        <v>1000</v>
      </c>
      <c r="T88" s="16" t="s">
        <v>319</v>
      </c>
      <c r="U88" s="16">
        <v>175</v>
      </c>
      <c r="V88" s="16" t="s">
        <v>95</v>
      </c>
      <c r="AD88" s="17">
        <v>97</v>
      </c>
      <c r="AE88" s="17">
        <v>4</v>
      </c>
      <c r="AF88" s="17">
        <v>15</v>
      </c>
      <c r="AG88" s="17" t="s">
        <v>17</v>
      </c>
      <c r="AH88" s="17">
        <v>15</v>
      </c>
      <c r="AI88" s="39" t="e">
        <f>VLOOKUP(A88,'2016 Results'!C107:AG418,15,FALSE)</f>
        <v>#N/A</v>
      </c>
      <c r="AJ88" s="39"/>
      <c r="AK88" s="25">
        <v>3000</v>
      </c>
      <c r="AL88" s="17" t="s">
        <v>21</v>
      </c>
      <c r="AN88" s="17" t="s">
        <v>320</v>
      </c>
      <c r="AW88" s="17">
        <v>17</v>
      </c>
      <c r="AX88" s="17" t="s">
        <v>17</v>
      </c>
      <c r="AY88" s="17">
        <v>15</v>
      </c>
      <c r="AZ88" s="25">
        <v>3000</v>
      </c>
      <c r="BA88" s="17" t="s">
        <v>21</v>
      </c>
      <c r="BC88" s="17" t="s">
        <v>321</v>
      </c>
      <c r="BL88" s="18" t="s">
        <v>47</v>
      </c>
      <c r="BS88" s="19" t="s">
        <v>20</v>
      </c>
      <c r="BU88" s="19" t="s">
        <v>20</v>
      </c>
    </row>
    <row r="89" spans="1:75" x14ac:dyDescent="0.25">
      <c r="A89" s="14" t="s">
        <v>2187</v>
      </c>
      <c r="B89" s="60">
        <f>VLOOKUP(A89,Pop!A106:B1050,2,FALSE)</f>
        <v>5106</v>
      </c>
      <c r="C89" s="15" t="s">
        <v>17</v>
      </c>
      <c r="D89" s="16">
        <v>2620</v>
      </c>
      <c r="E89" s="16" t="s">
        <v>17</v>
      </c>
      <c r="F89" s="16">
        <v>8</v>
      </c>
      <c r="G89" s="16" t="s">
        <v>21</v>
      </c>
      <c r="I89" s="16">
        <v>1000</v>
      </c>
      <c r="J89" s="16" t="s">
        <v>95</v>
      </c>
      <c r="N89" s="16" t="s">
        <v>95</v>
      </c>
      <c r="O89" s="16" t="s">
        <v>17</v>
      </c>
      <c r="P89" s="16" t="s">
        <v>95</v>
      </c>
      <c r="Q89" s="16" t="s">
        <v>21</v>
      </c>
      <c r="S89" s="16" t="s">
        <v>95</v>
      </c>
      <c r="AD89" s="17">
        <v>2086</v>
      </c>
      <c r="AE89" s="17">
        <v>357</v>
      </c>
      <c r="AF89" s="17">
        <v>43</v>
      </c>
      <c r="AG89" s="17" t="s">
        <v>17</v>
      </c>
      <c r="AH89" s="17">
        <v>8</v>
      </c>
      <c r="AI89" s="39" t="e">
        <f>VLOOKUP(A89,'2016 Results'!C109:AG420,15,FALSE)</f>
        <v>#N/A</v>
      </c>
      <c r="AJ89" s="39"/>
      <c r="AK89" s="17">
        <v>1000</v>
      </c>
      <c r="AL89" s="17" t="s">
        <v>21</v>
      </c>
      <c r="AN89" s="17">
        <v>5.7000000000000002E-3</v>
      </c>
      <c r="AO89" s="17">
        <v>5.7000000000000002E-3</v>
      </c>
      <c r="AR89" s="17" t="s">
        <v>19</v>
      </c>
      <c r="AW89" s="17">
        <v>112</v>
      </c>
      <c r="AX89" s="17" t="s">
        <v>17</v>
      </c>
      <c r="AY89" s="17">
        <v>7.57</v>
      </c>
      <c r="AZ89" s="17">
        <v>1000</v>
      </c>
      <c r="BA89" s="17" t="s">
        <v>21</v>
      </c>
      <c r="BC89" s="17">
        <v>8</v>
      </c>
      <c r="BD89" s="17">
        <v>8</v>
      </c>
      <c r="BG89" s="17" t="s">
        <v>59</v>
      </c>
      <c r="BL89" s="18" t="s">
        <v>20</v>
      </c>
      <c r="BS89" s="19" t="s">
        <v>20</v>
      </c>
      <c r="BU89" s="19" t="s">
        <v>17</v>
      </c>
      <c r="BV89" s="54">
        <v>4</v>
      </c>
    </row>
    <row r="90" spans="1:75" x14ac:dyDescent="0.25">
      <c r="A90" s="14" t="s">
        <v>2192</v>
      </c>
      <c r="B90" s="60">
        <f>VLOOKUP(A90,Pop!A107:B1051,2,FALSE)</f>
        <v>114</v>
      </c>
      <c r="C90" s="15" t="s">
        <v>17</v>
      </c>
      <c r="D90" s="16">
        <v>60</v>
      </c>
      <c r="E90" s="16" t="s">
        <v>17</v>
      </c>
      <c r="F90" s="16">
        <v>29</v>
      </c>
      <c r="G90" s="16" t="s">
        <v>21</v>
      </c>
      <c r="I90" s="16">
        <v>2000</v>
      </c>
      <c r="J90" s="16" t="s">
        <v>1378</v>
      </c>
      <c r="K90" s="16">
        <v>37.700000000000003</v>
      </c>
      <c r="L90" s="16">
        <v>52.2</v>
      </c>
      <c r="M90" s="16" t="s">
        <v>1379</v>
      </c>
      <c r="N90" s="16">
        <v>4</v>
      </c>
      <c r="O90" s="16" t="s">
        <v>17</v>
      </c>
      <c r="P90" s="16">
        <v>29</v>
      </c>
      <c r="Q90" s="16" t="s">
        <v>21</v>
      </c>
      <c r="S90" s="16">
        <v>2000</v>
      </c>
      <c r="T90" s="16" t="s">
        <v>1380</v>
      </c>
      <c r="U90" s="16">
        <v>37.700000000000003</v>
      </c>
      <c r="V90" s="16">
        <v>52.5</v>
      </c>
      <c r="W90" s="16" t="s">
        <v>1381</v>
      </c>
      <c r="X90" s="16" t="s">
        <v>42</v>
      </c>
      <c r="AB90" s="16" t="s">
        <v>1382</v>
      </c>
      <c r="AD90" s="17">
        <v>54</v>
      </c>
      <c r="AE90" s="17">
        <v>4</v>
      </c>
      <c r="AF90" s="17">
        <v>43.51</v>
      </c>
      <c r="AG90" s="17" t="s">
        <v>17</v>
      </c>
      <c r="AH90" s="17">
        <v>43.51</v>
      </c>
      <c r="AI90" s="39">
        <f>VLOOKUP(A90,'2016 Results'!C110:AG421,15,FALSE)</f>
        <v>42.46</v>
      </c>
      <c r="AJ90" s="39">
        <f t="shared" si="1"/>
        <v>1.0499999999999972</v>
      </c>
      <c r="AK90" s="17" t="s">
        <v>149</v>
      </c>
      <c r="AL90" s="17" t="s">
        <v>38</v>
      </c>
      <c r="AM90" s="17" t="s">
        <v>150</v>
      </c>
      <c r="AR90" s="17" t="s">
        <v>42</v>
      </c>
      <c r="AV90" s="17" t="s">
        <v>1383</v>
      </c>
      <c r="AW90" s="17">
        <v>43.51</v>
      </c>
      <c r="AX90" s="17" t="s">
        <v>17</v>
      </c>
      <c r="AY90" s="17">
        <v>43.51</v>
      </c>
      <c r="AZ90" s="17" t="s">
        <v>149</v>
      </c>
      <c r="BA90" s="17" t="s">
        <v>38</v>
      </c>
      <c r="BL90" s="18" t="s">
        <v>20</v>
      </c>
      <c r="BS90" s="19" t="s">
        <v>17</v>
      </c>
      <c r="BT90" s="19">
        <v>15.08</v>
      </c>
      <c r="BU90" s="19" t="s">
        <v>17</v>
      </c>
      <c r="BV90" s="54" t="s">
        <v>1384</v>
      </c>
    </row>
    <row r="91" spans="1:75" x14ac:dyDescent="0.25">
      <c r="A91" s="14" t="s">
        <v>265</v>
      </c>
      <c r="B91" s="60">
        <f>VLOOKUP(A91,Pop!A108:B1052,2,FALSE)</f>
        <v>2546</v>
      </c>
      <c r="C91" s="15" t="s">
        <v>17</v>
      </c>
      <c r="D91" s="16">
        <v>996</v>
      </c>
      <c r="E91" s="16" t="s">
        <v>17</v>
      </c>
      <c r="F91" s="27">
        <v>10.8</v>
      </c>
      <c r="G91" s="16" t="s">
        <v>227</v>
      </c>
      <c r="I91" s="16">
        <v>0</v>
      </c>
      <c r="J91" s="16" t="s">
        <v>268</v>
      </c>
      <c r="K91" s="16" t="s">
        <v>269</v>
      </c>
      <c r="L91" s="16" t="s">
        <v>270</v>
      </c>
      <c r="N91" s="16">
        <v>152</v>
      </c>
      <c r="O91" s="16" t="s">
        <v>17</v>
      </c>
      <c r="P91" s="16">
        <v>10.8</v>
      </c>
      <c r="Q91" s="16" t="s">
        <v>227</v>
      </c>
      <c r="S91" s="16">
        <v>0</v>
      </c>
      <c r="T91" s="16">
        <v>1.89</v>
      </c>
      <c r="U91" s="16" t="s">
        <v>271</v>
      </c>
      <c r="V91" s="16" t="s">
        <v>272</v>
      </c>
      <c r="X91" s="16" t="s">
        <v>19</v>
      </c>
      <c r="AD91" s="17">
        <v>996</v>
      </c>
      <c r="AE91" s="17">
        <v>116</v>
      </c>
      <c r="AF91" s="17" t="s">
        <v>273</v>
      </c>
      <c r="AG91" s="17" t="s">
        <v>17</v>
      </c>
      <c r="AH91" s="22">
        <v>15.4</v>
      </c>
      <c r="AI91" s="39" t="e">
        <f>VLOOKUP(A91,'2016 Results'!C111:AG422,15,FALSE)</f>
        <v>#N/A</v>
      </c>
      <c r="AJ91" s="39"/>
      <c r="AK91" s="17">
        <v>0</v>
      </c>
      <c r="AL91" s="17" t="s">
        <v>227</v>
      </c>
      <c r="AN91" s="22">
        <v>0.76</v>
      </c>
      <c r="AQ91" s="17" t="s">
        <v>274</v>
      </c>
      <c r="AR91" s="17" t="s">
        <v>19</v>
      </c>
      <c r="AW91" s="17" t="s">
        <v>275</v>
      </c>
      <c r="AX91" s="17" t="s">
        <v>17</v>
      </c>
      <c r="AY91" s="22">
        <v>15.4</v>
      </c>
      <c r="AZ91" s="17">
        <v>0</v>
      </c>
      <c r="BA91" s="17" t="s">
        <v>227</v>
      </c>
      <c r="BC91" s="22">
        <v>0.76</v>
      </c>
      <c r="BF91" s="17" t="s">
        <v>276</v>
      </c>
      <c r="BG91" s="17" t="s">
        <v>19</v>
      </c>
      <c r="BL91" s="18" t="s">
        <v>20</v>
      </c>
      <c r="BS91" s="19" t="s">
        <v>17</v>
      </c>
      <c r="BT91" s="23">
        <v>13.76</v>
      </c>
      <c r="BU91" s="19" t="s">
        <v>20</v>
      </c>
      <c r="BW91" s="57" t="s">
        <v>277</v>
      </c>
    </row>
    <row r="92" spans="1:75" x14ac:dyDescent="0.25">
      <c r="A92" s="14" t="s">
        <v>387</v>
      </c>
      <c r="B92" s="60">
        <f>VLOOKUP(A92,Pop!A109:B1053,2,FALSE)</f>
        <v>449</v>
      </c>
      <c r="C92" s="15" t="s">
        <v>17</v>
      </c>
      <c r="D92" s="16">
        <v>210</v>
      </c>
      <c r="E92" s="16" t="s">
        <v>17</v>
      </c>
      <c r="F92" s="16">
        <v>11.94</v>
      </c>
      <c r="G92" s="16" t="s">
        <v>21</v>
      </c>
      <c r="I92" s="16">
        <v>1000</v>
      </c>
      <c r="J92" s="16" t="s">
        <v>390</v>
      </c>
      <c r="K92" s="16">
        <v>26.98</v>
      </c>
      <c r="L92" s="16">
        <v>45.78</v>
      </c>
      <c r="N92" s="16">
        <v>10</v>
      </c>
      <c r="O92" s="16" t="s">
        <v>17</v>
      </c>
      <c r="P92" s="16" t="s">
        <v>287</v>
      </c>
      <c r="Q92" s="16" t="s">
        <v>21</v>
      </c>
      <c r="U92" s="16">
        <v>102.18</v>
      </c>
      <c r="X92" s="16" t="s">
        <v>22</v>
      </c>
      <c r="Y92" s="16">
        <v>11.94</v>
      </c>
      <c r="Z92" s="16">
        <v>25</v>
      </c>
      <c r="AC92" s="16" t="s">
        <v>391</v>
      </c>
      <c r="AD92" s="17">
        <v>200</v>
      </c>
      <c r="AE92" s="17">
        <v>10</v>
      </c>
      <c r="AF92" s="17">
        <v>14.93</v>
      </c>
      <c r="AG92" s="17" t="s">
        <v>17</v>
      </c>
      <c r="AH92" s="17">
        <v>14.93</v>
      </c>
      <c r="AI92" s="39" t="e">
        <f>VLOOKUP(A92,'2016 Results'!C112:AG423,15,FALSE)</f>
        <v>#N/A</v>
      </c>
      <c r="AJ92" s="39"/>
      <c r="AK92" s="17" t="s">
        <v>392</v>
      </c>
      <c r="AL92" s="17" t="s">
        <v>21</v>
      </c>
      <c r="AN92" s="17" t="s">
        <v>393</v>
      </c>
      <c r="AO92" s="17" t="s">
        <v>394</v>
      </c>
      <c r="AR92" s="17" t="s">
        <v>19</v>
      </c>
      <c r="AW92" s="17">
        <v>14.93</v>
      </c>
      <c r="AX92" s="17" t="s">
        <v>17</v>
      </c>
      <c r="AY92" s="17" t="s">
        <v>395</v>
      </c>
      <c r="BA92" s="17" t="s">
        <v>21</v>
      </c>
      <c r="BC92" s="17">
        <v>14.93</v>
      </c>
      <c r="BL92" s="18" t="s">
        <v>47</v>
      </c>
      <c r="BS92" s="19" t="s">
        <v>20</v>
      </c>
      <c r="BU92" s="19" t="s">
        <v>17</v>
      </c>
      <c r="BV92" s="54">
        <v>7.5</v>
      </c>
    </row>
    <row r="93" spans="1:75" x14ac:dyDescent="0.25">
      <c r="A93" s="14" t="s">
        <v>893</v>
      </c>
      <c r="B93" s="60">
        <f>VLOOKUP(A93,Pop!A110:B1054,2,FALSE)</f>
        <v>185</v>
      </c>
      <c r="C93" s="15" t="s">
        <v>17</v>
      </c>
      <c r="D93" s="16">
        <v>75</v>
      </c>
      <c r="E93" s="16" t="s">
        <v>17</v>
      </c>
      <c r="F93" s="16">
        <v>27.5</v>
      </c>
      <c r="G93" s="16" t="s">
        <v>21</v>
      </c>
      <c r="I93" s="16">
        <v>3000</v>
      </c>
      <c r="J93" s="16">
        <v>7.5</v>
      </c>
      <c r="K93" s="16">
        <v>37.5</v>
      </c>
      <c r="L93" s="16">
        <v>62.5</v>
      </c>
      <c r="N93" s="16">
        <v>3</v>
      </c>
      <c r="O93" s="16" t="s">
        <v>17</v>
      </c>
      <c r="P93" s="16">
        <v>27.5</v>
      </c>
      <c r="Q93" s="16" t="s">
        <v>21</v>
      </c>
      <c r="S93" s="16">
        <v>3000</v>
      </c>
      <c r="T93" s="16">
        <v>7.5</v>
      </c>
      <c r="U93" s="16">
        <v>137.5</v>
      </c>
      <c r="V93" s="24">
        <v>1100</v>
      </c>
      <c r="X93" s="16" t="s">
        <v>19</v>
      </c>
      <c r="AD93" s="17">
        <v>75</v>
      </c>
      <c r="AE93" s="17">
        <v>3</v>
      </c>
      <c r="AF93" s="17">
        <v>25</v>
      </c>
      <c r="AG93" s="17" t="s">
        <v>17</v>
      </c>
      <c r="AH93" s="17">
        <v>25</v>
      </c>
      <c r="AI93" s="39">
        <f>VLOOKUP(A93,'2016 Results'!C113:AG424,15,FALSE)</f>
        <v>25</v>
      </c>
      <c r="AJ93" s="39">
        <f t="shared" si="1"/>
        <v>0</v>
      </c>
      <c r="AQ93" s="17" t="s">
        <v>896</v>
      </c>
      <c r="AR93" s="17" t="s">
        <v>19</v>
      </c>
      <c r="AW93" s="17">
        <v>25</v>
      </c>
      <c r="AX93" s="17" t="s">
        <v>17</v>
      </c>
      <c r="AY93" s="17">
        <v>25</v>
      </c>
      <c r="BF93" s="17" t="s">
        <v>897</v>
      </c>
      <c r="BG93" s="17" t="s">
        <v>19</v>
      </c>
      <c r="BL93" s="18" t="s">
        <v>20</v>
      </c>
      <c r="BS93" s="19" t="s">
        <v>20</v>
      </c>
      <c r="BU93" s="19" t="s">
        <v>20</v>
      </c>
      <c r="BW93" s="57" t="s">
        <v>898</v>
      </c>
    </row>
    <row r="94" spans="1:75" x14ac:dyDescent="0.25">
      <c r="A94" s="14" t="s">
        <v>1217</v>
      </c>
      <c r="B94" s="60">
        <f>VLOOKUP(A94,Pop!A111:B1055,2,FALSE)</f>
        <v>928</v>
      </c>
      <c r="C94" s="15" t="s">
        <v>17</v>
      </c>
      <c r="D94" s="16">
        <v>342</v>
      </c>
      <c r="E94" s="16" t="s">
        <v>17</v>
      </c>
      <c r="F94" s="16">
        <v>8</v>
      </c>
      <c r="G94" s="16" t="s">
        <v>21</v>
      </c>
      <c r="I94" s="16">
        <v>0</v>
      </c>
      <c r="J94" s="16" t="s">
        <v>1220</v>
      </c>
      <c r="K94" s="16">
        <v>20.5</v>
      </c>
      <c r="L94" s="16">
        <v>33</v>
      </c>
      <c r="N94" s="16">
        <v>42</v>
      </c>
      <c r="O94" s="16" t="s">
        <v>17</v>
      </c>
      <c r="P94" s="16">
        <v>8</v>
      </c>
      <c r="Q94" s="16" t="s">
        <v>21</v>
      </c>
      <c r="S94" s="16">
        <v>0</v>
      </c>
      <c r="T94" s="16">
        <v>2.5</v>
      </c>
      <c r="U94" s="16">
        <v>70.5</v>
      </c>
      <c r="V94" s="16">
        <v>508</v>
      </c>
      <c r="X94" s="16" t="s">
        <v>19</v>
      </c>
      <c r="AD94" s="17">
        <v>342</v>
      </c>
      <c r="AE94" s="17">
        <v>42</v>
      </c>
      <c r="AG94" s="17" t="s">
        <v>17</v>
      </c>
      <c r="AH94" s="17">
        <v>8</v>
      </c>
      <c r="AI94" s="39" t="e">
        <f>VLOOKUP(A94,'2016 Results'!C114:AG425,15,FALSE)</f>
        <v>#N/A</v>
      </c>
      <c r="AJ94" s="39"/>
      <c r="AK94" s="17">
        <v>0</v>
      </c>
      <c r="AL94" s="17" t="s">
        <v>21</v>
      </c>
      <c r="AN94" s="17">
        <v>2</v>
      </c>
      <c r="AP94" s="17">
        <v>2</v>
      </c>
      <c r="AR94" s="17" t="s">
        <v>19</v>
      </c>
      <c r="AX94" s="17" t="s">
        <v>17</v>
      </c>
      <c r="AY94" s="17">
        <v>8</v>
      </c>
      <c r="AZ94" s="17">
        <v>0</v>
      </c>
      <c r="BA94" s="17" t="s">
        <v>21</v>
      </c>
      <c r="BC94" s="17">
        <v>2</v>
      </c>
      <c r="BE94" s="17">
        <v>2</v>
      </c>
      <c r="BG94" s="17" t="s">
        <v>19</v>
      </c>
      <c r="BL94" s="18" t="s">
        <v>20</v>
      </c>
      <c r="BS94" s="19" t="s">
        <v>20</v>
      </c>
      <c r="BU94" s="19" t="s">
        <v>20</v>
      </c>
    </row>
    <row r="95" spans="1:75" x14ac:dyDescent="0.25">
      <c r="A95" s="14" t="s">
        <v>1143</v>
      </c>
      <c r="B95" s="60">
        <f>VLOOKUP(A95,Pop!A112:B1056,2,FALSE)</f>
        <v>374</v>
      </c>
      <c r="C95" s="15" t="s">
        <v>17</v>
      </c>
      <c r="D95" s="16">
        <v>175</v>
      </c>
      <c r="E95" s="16" t="s">
        <v>17</v>
      </c>
      <c r="F95" s="16">
        <v>7</v>
      </c>
      <c r="G95" s="16" t="s">
        <v>21</v>
      </c>
      <c r="I95" s="16">
        <v>2000</v>
      </c>
      <c r="K95" s="16">
        <v>34</v>
      </c>
      <c r="L95" s="16">
        <v>51</v>
      </c>
      <c r="N95" s="16">
        <v>4</v>
      </c>
      <c r="O95" s="16" t="s">
        <v>17</v>
      </c>
      <c r="P95" s="16">
        <v>7</v>
      </c>
      <c r="Q95" s="16" t="s">
        <v>21</v>
      </c>
      <c r="U95" s="16" t="s">
        <v>95</v>
      </c>
      <c r="V95" s="16" t="s">
        <v>95</v>
      </c>
      <c r="X95" s="16" t="s">
        <v>19</v>
      </c>
      <c r="AD95" s="17">
        <v>175</v>
      </c>
      <c r="AE95" s="17">
        <v>4</v>
      </c>
      <c r="AF95" s="17">
        <v>36</v>
      </c>
      <c r="AG95" s="17" t="s">
        <v>17</v>
      </c>
      <c r="AH95" s="17">
        <v>35</v>
      </c>
      <c r="AI95" s="39" t="e">
        <f>VLOOKUP(A95,'2016 Results'!C115:AG426,15,FALSE)</f>
        <v>#N/A</v>
      </c>
      <c r="AJ95" s="39"/>
      <c r="AW95" s="17">
        <v>40</v>
      </c>
      <c r="AX95" s="17" t="s">
        <v>17</v>
      </c>
      <c r="AY95" s="17">
        <v>35</v>
      </c>
      <c r="BL95" s="18" t="s">
        <v>20</v>
      </c>
      <c r="BS95" s="19" t="s">
        <v>20</v>
      </c>
      <c r="BU95" s="19" t="s">
        <v>17</v>
      </c>
      <c r="BV95" s="54">
        <v>13</v>
      </c>
    </row>
    <row r="96" spans="1:75" x14ac:dyDescent="0.25">
      <c r="A96" s="14" t="s">
        <v>1797</v>
      </c>
      <c r="B96" s="60">
        <f>VLOOKUP(A96,Pop!A113:B1057,2,FALSE)</f>
        <v>225</v>
      </c>
      <c r="C96" s="15" t="s">
        <v>17</v>
      </c>
      <c r="D96" s="16">
        <v>225</v>
      </c>
      <c r="E96" s="16" t="s">
        <v>17</v>
      </c>
      <c r="F96" s="16">
        <v>20</v>
      </c>
      <c r="G96" s="16" t="s">
        <v>21</v>
      </c>
      <c r="I96" s="16">
        <v>4000</v>
      </c>
      <c r="J96" s="16" t="s">
        <v>1800</v>
      </c>
      <c r="K96" s="16">
        <v>23</v>
      </c>
      <c r="L96" s="16">
        <v>38</v>
      </c>
      <c r="N96" s="16">
        <v>6</v>
      </c>
      <c r="O96" s="16" t="s">
        <v>17</v>
      </c>
      <c r="P96" s="16">
        <v>30</v>
      </c>
      <c r="Q96" s="16" t="s">
        <v>21</v>
      </c>
      <c r="S96" s="16">
        <v>4000</v>
      </c>
      <c r="T96" s="16" t="s">
        <v>1801</v>
      </c>
      <c r="V96" s="16" t="s">
        <v>75</v>
      </c>
      <c r="X96" s="16" t="s">
        <v>19</v>
      </c>
      <c r="AD96" s="17">
        <v>225</v>
      </c>
      <c r="AE96" s="17">
        <v>6</v>
      </c>
      <c r="AF96" s="17">
        <v>14</v>
      </c>
      <c r="AG96" s="17" t="s">
        <v>17</v>
      </c>
      <c r="AH96" s="17">
        <v>14</v>
      </c>
      <c r="AI96" s="39" t="e">
        <f>VLOOKUP(A96,'2016 Results'!C116:AG427,15,FALSE)</f>
        <v>#N/A</v>
      </c>
      <c r="AJ96" s="39"/>
      <c r="AK96" s="17" t="s">
        <v>75</v>
      </c>
      <c r="AR96" s="17" t="s">
        <v>19</v>
      </c>
      <c r="AW96" s="17">
        <v>18</v>
      </c>
      <c r="AX96" s="17" t="s">
        <v>17</v>
      </c>
      <c r="AY96" s="17">
        <v>18</v>
      </c>
      <c r="AZ96" s="17" t="s">
        <v>75</v>
      </c>
      <c r="BG96" s="17" t="s">
        <v>19</v>
      </c>
      <c r="BL96" s="18" t="s">
        <v>20</v>
      </c>
      <c r="BS96" s="19" t="s">
        <v>20</v>
      </c>
      <c r="BU96" s="19" t="s">
        <v>20</v>
      </c>
    </row>
    <row r="97" spans="1:75" x14ac:dyDescent="0.25">
      <c r="A97" s="14" t="s">
        <v>1448</v>
      </c>
      <c r="B97" s="60">
        <f>VLOOKUP(A97,Pop!A114:B1058,2,FALSE)</f>
        <v>845</v>
      </c>
      <c r="C97" s="15" t="s">
        <v>17</v>
      </c>
      <c r="D97" s="16">
        <v>420</v>
      </c>
      <c r="E97" s="16" t="s">
        <v>17</v>
      </c>
      <c r="F97" s="16">
        <v>15</v>
      </c>
      <c r="G97" s="16" t="s">
        <v>21</v>
      </c>
      <c r="I97" s="16">
        <v>0</v>
      </c>
      <c r="J97" s="16">
        <v>9.5</v>
      </c>
      <c r="K97" s="16">
        <v>62.5</v>
      </c>
      <c r="L97" s="16">
        <v>110</v>
      </c>
      <c r="M97" s="16" t="s">
        <v>2940</v>
      </c>
      <c r="N97" s="16">
        <v>46</v>
      </c>
      <c r="O97" s="16" t="s">
        <v>17</v>
      </c>
      <c r="P97" s="16">
        <v>15</v>
      </c>
      <c r="Q97" s="16" t="s">
        <v>21</v>
      </c>
      <c r="S97" s="16">
        <v>0</v>
      </c>
      <c r="T97" s="16">
        <v>9.5</v>
      </c>
      <c r="U97" s="16">
        <v>2390</v>
      </c>
      <c r="V97" s="16" t="s">
        <v>1451</v>
      </c>
      <c r="X97" s="16" t="s">
        <v>19</v>
      </c>
      <c r="AD97" s="17">
        <v>360</v>
      </c>
      <c r="AE97" s="17">
        <v>49</v>
      </c>
      <c r="AF97" s="17">
        <v>31</v>
      </c>
      <c r="AG97" s="17" t="s">
        <v>17</v>
      </c>
      <c r="AH97" s="17">
        <v>12</v>
      </c>
      <c r="AI97" s="39" t="e">
        <f>VLOOKUP(A97,'2016 Results'!C117:AG428,15,FALSE)</f>
        <v>#N/A</v>
      </c>
      <c r="AJ97" s="39"/>
      <c r="AK97" s="17">
        <v>0</v>
      </c>
      <c r="AL97" s="17" t="s">
        <v>21</v>
      </c>
      <c r="AN97" s="17">
        <v>6.6</v>
      </c>
      <c r="AP97" s="17">
        <v>6.6</v>
      </c>
      <c r="AR97" s="17" t="s">
        <v>59</v>
      </c>
      <c r="AT97" s="17">
        <v>12</v>
      </c>
      <c r="AW97" s="17">
        <v>47</v>
      </c>
      <c r="AX97" s="17" t="s">
        <v>17</v>
      </c>
      <c r="AY97" s="17">
        <v>12</v>
      </c>
      <c r="AZ97" s="17">
        <v>0</v>
      </c>
      <c r="BA97" s="17" t="s">
        <v>21</v>
      </c>
      <c r="BC97" s="17">
        <v>6.6</v>
      </c>
      <c r="BE97" s="17">
        <v>6.6</v>
      </c>
      <c r="BG97" s="17" t="s">
        <v>59</v>
      </c>
      <c r="BI97" s="17">
        <v>12</v>
      </c>
      <c r="BL97" s="18" t="s">
        <v>20</v>
      </c>
      <c r="BS97" s="19" t="s">
        <v>20</v>
      </c>
      <c r="BU97" s="19" t="s">
        <v>17</v>
      </c>
      <c r="BV97" s="54">
        <v>5</v>
      </c>
    </row>
    <row r="98" spans="1:75" x14ac:dyDescent="0.25">
      <c r="A98" s="14" t="s">
        <v>2228</v>
      </c>
      <c r="B98" s="60">
        <f>VLOOKUP(A98,Pop!A115:B1059,2,FALSE)</f>
        <v>2282</v>
      </c>
      <c r="C98" s="15" t="s">
        <v>17</v>
      </c>
      <c r="D98" s="16">
        <v>860</v>
      </c>
      <c r="E98" s="16" t="s">
        <v>17</v>
      </c>
      <c r="F98" s="16">
        <v>14.84</v>
      </c>
      <c r="G98" s="16" t="s">
        <v>227</v>
      </c>
      <c r="I98" s="16">
        <v>150</v>
      </c>
      <c r="J98" s="16">
        <v>4.8399999999999999E-2</v>
      </c>
      <c r="M98" s="16" t="s">
        <v>2940</v>
      </c>
      <c r="N98" s="16">
        <v>75</v>
      </c>
      <c r="O98" s="16" t="s">
        <v>17</v>
      </c>
      <c r="P98" s="16">
        <v>14</v>
      </c>
      <c r="Q98" s="16" t="s">
        <v>227</v>
      </c>
      <c r="S98" s="16">
        <v>150</v>
      </c>
      <c r="T98" s="16">
        <v>4.5100000000000001E-2</v>
      </c>
      <c r="W98" s="16" t="s">
        <v>229</v>
      </c>
      <c r="X98" s="16" t="s">
        <v>19</v>
      </c>
      <c r="AC98" s="16" t="s">
        <v>230</v>
      </c>
      <c r="AD98" s="17">
        <v>865</v>
      </c>
      <c r="AE98" s="17">
        <v>70</v>
      </c>
      <c r="AF98" s="17">
        <v>31.98</v>
      </c>
      <c r="AG98" s="17" t="s">
        <v>17</v>
      </c>
      <c r="AH98" s="17">
        <v>13.91</v>
      </c>
      <c r="AI98" s="39">
        <f>VLOOKUP(A98,'2016 Results'!C118:AG429,15,FALSE)</f>
        <v>13.25</v>
      </c>
      <c r="AJ98" s="39">
        <f t="shared" si="1"/>
        <v>0.66000000000000014</v>
      </c>
      <c r="AK98" s="17">
        <v>150</v>
      </c>
      <c r="AL98" s="17" t="s">
        <v>227</v>
      </c>
      <c r="AN98" s="17">
        <v>4.5100000000000001E-2</v>
      </c>
      <c r="AQ98" s="17" t="s">
        <v>229</v>
      </c>
      <c r="AR98" s="17" t="s">
        <v>19</v>
      </c>
      <c r="AW98" s="17">
        <v>31.1</v>
      </c>
      <c r="AX98" s="17" t="s">
        <v>17</v>
      </c>
      <c r="AY98" s="17">
        <v>13.91</v>
      </c>
      <c r="AZ98" s="17">
        <v>150</v>
      </c>
      <c r="BA98" s="17" t="s">
        <v>227</v>
      </c>
      <c r="BC98" s="17">
        <v>4.5100000000000001E-2</v>
      </c>
      <c r="BF98" s="17" t="s">
        <v>229</v>
      </c>
      <c r="BG98" s="17" t="s">
        <v>19</v>
      </c>
      <c r="BL98" s="18" t="s">
        <v>17</v>
      </c>
      <c r="BM98" s="18">
        <v>3</v>
      </c>
      <c r="BN98" s="18">
        <v>3</v>
      </c>
      <c r="BO98" s="18" t="s">
        <v>38</v>
      </c>
      <c r="BR98" s="18" t="s">
        <v>231</v>
      </c>
      <c r="BS98" s="19" t="s">
        <v>20</v>
      </c>
      <c r="BU98" s="19" t="s">
        <v>17</v>
      </c>
      <c r="BV98" s="54">
        <v>12.5</v>
      </c>
    </row>
    <row r="99" spans="1:75" x14ac:dyDescent="0.25">
      <c r="A99" s="14" t="s">
        <v>2173</v>
      </c>
      <c r="B99" s="60">
        <f>VLOOKUP(A99,Pop!A116:B1060,2,FALSE)</f>
        <v>4690</v>
      </c>
      <c r="C99" s="15" t="s">
        <v>17</v>
      </c>
      <c r="D99" s="16">
        <v>1750</v>
      </c>
      <c r="E99" s="16" t="s">
        <v>17</v>
      </c>
      <c r="F99" s="16">
        <v>0</v>
      </c>
      <c r="G99" s="16" t="s">
        <v>21</v>
      </c>
      <c r="I99" s="16">
        <v>0</v>
      </c>
      <c r="J99" s="16" t="s">
        <v>670</v>
      </c>
      <c r="K99" s="16">
        <v>41.45</v>
      </c>
      <c r="L99" s="16">
        <v>75.25</v>
      </c>
      <c r="M99" s="16" t="s">
        <v>466</v>
      </c>
      <c r="N99" s="16">
        <v>240</v>
      </c>
      <c r="O99" s="16" t="s">
        <v>20</v>
      </c>
      <c r="U99" s="16">
        <v>166.4</v>
      </c>
      <c r="V99" s="16">
        <v>1162.1500000000001</v>
      </c>
      <c r="X99" s="16" t="s">
        <v>19</v>
      </c>
      <c r="AD99" s="17">
        <v>1705</v>
      </c>
      <c r="AE99" s="17">
        <v>420</v>
      </c>
      <c r="AF99" s="17">
        <v>25</v>
      </c>
      <c r="AG99" s="17" t="s">
        <v>17</v>
      </c>
      <c r="AH99" s="17">
        <v>13.38</v>
      </c>
      <c r="AI99" s="39">
        <f>VLOOKUP(A99,'2016 Results'!C119:AG430,15,FALSE)</f>
        <v>12.87</v>
      </c>
      <c r="AJ99" s="39">
        <f t="shared" si="1"/>
        <v>0.51000000000000156</v>
      </c>
      <c r="AK99" s="17">
        <v>1300</v>
      </c>
      <c r="AL99" s="17" t="s">
        <v>21</v>
      </c>
      <c r="AN99" s="17">
        <v>6.43E-3</v>
      </c>
      <c r="AP99" s="17">
        <v>6.43</v>
      </c>
      <c r="AR99" s="17" t="s">
        <v>19</v>
      </c>
      <c r="AW99" s="17">
        <v>75.5</v>
      </c>
      <c r="AX99" s="17" t="s">
        <v>17</v>
      </c>
      <c r="AY99" s="17">
        <v>13.38</v>
      </c>
      <c r="AZ99" s="17">
        <v>1300</v>
      </c>
      <c r="BA99" s="17" t="s">
        <v>21</v>
      </c>
      <c r="BC99" s="17">
        <v>6.43E-3</v>
      </c>
      <c r="BE99" s="17">
        <v>6.43E-3</v>
      </c>
      <c r="BG99" s="17" t="s">
        <v>19</v>
      </c>
      <c r="BL99" s="18" t="s">
        <v>17</v>
      </c>
      <c r="BM99" s="18">
        <v>2.5</v>
      </c>
      <c r="BN99" s="18" t="s">
        <v>671</v>
      </c>
      <c r="BO99" s="18" t="s">
        <v>38</v>
      </c>
      <c r="BR99" s="18" t="s">
        <v>672</v>
      </c>
      <c r="BS99" s="19" t="s">
        <v>17</v>
      </c>
      <c r="BT99" s="19">
        <v>7.5</v>
      </c>
      <c r="BU99" s="19" t="s">
        <v>20</v>
      </c>
    </row>
    <row r="100" spans="1:75" x14ac:dyDescent="0.25">
      <c r="A100" s="14" t="s">
        <v>2154</v>
      </c>
      <c r="B100" s="60">
        <f>VLOOKUP(A100,Pop!A117:B1061,2,FALSE)</f>
        <v>494</v>
      </c>
      <c r="C100" s="15" t="s">
        <v>17</v>
      </c>
      <c r="D100" s="16">
        <v>384</v>
      </c>
      <c r="E100" s="16" t="s">
        <v>17</v>
      </c>
      <c r="F100" s="16">
        <v>21</v>
      </c>
      <c r="G100" s="16" t="s">
        <v>21</v>
      </c>
      <c r="I100" s="24">
        <v>2000</v>
      </c>
      <c r="J100" s="34">
        <v>7</v>
      </c>
      <c r="K100" s="16">
        <v>49.05</v>
      </c>
      <c r="L100" s="16">
        <v>89.55</v>
      </c>
      <c r="N100" s="16">
        <v>55</v>
      </c>
      <c r="O100" s="16" t="s">
        <v>17</v>
      </c>
      <c r="P100" s="34">
        <v>21</v>
      </c>
      <c r="Q100" s="16" t="s">
        <v>21</v>
      </c>
      <c r="S100" s="24">
        <v>2000</v>
      </c>
      <c r="T100" s="34">
        <v>7</v>
      </c>
      <c r="U100" s="16">
        <v>187.8</v>
      </c>
      <c r="V100" s="16">
        <v>1240.05</v>
      </c>
      <c r="X100" s="16" t="s">
        <v>19</v>
      </c>
      <c r="AD100" s="17">
        <v>384</v>
      </c>
      <c r="AE100" s="17">
        <v>55</v>
      </c>
      <c r="AF100" s="31">
        <v>18</v>
      </c>
      <c r="AG100" s="17" t="s">
        <v>17</v>
      </c>
      <c r="AH100" s="31">
        <v>18</v>
      </c>
      <c r="AI100" s="39">
        <f>VLOOKUP(A100,'2016 Results'!C120:AG431,15,FALSE)</f>
        <v>18</v>
      </c>
      <c r="AJ100" s="39">
        <f t="shared" si="1"/>
        <v>0</v>
      </c>
      <c r="AK100" s="25">
        <v>1000</v>
      </c>
      <c r="AL100" s="17" t="s">
        <v>21</v>
      </c>
      <c r="AN100" s="31">
        <v>9</v>
      </c>
      <c r="AR100" s="17" t="s">
        <v>19</v>
      </c>
      <c r="AW100" s="31">
        <v>18</v>
      </c>
      <c r="AX100" s="17" t="s">
        <v>17</v>
      </c>
      <c r="AY100" s="31">
        <v>18</v>
      </c>
      <c r="AZ100" s="25">
        <v>1000</v>
      </c>
      <c r="BA100" s="17" t="s">
        <v>21</v>
      </c>
      <c r="BC100" s="31">
        <v>9</v>
      </c>
      <c r="BD100" s="31">
        <v>18</v>
      </c>
      <c r="BE100" s="31">
        <v>18</v>
      </c>
      <c r="BG100" s="17" t="s">
        <v>19</v>
      </c>
      <c r="BL100" s="18" t="s">
        <v>20</v>
      </c>
      <c r="BS100" s="19" t="s">
        <v>17</v>
      </c>
      <c r="BT100" s="19" t="s">
        <v>30</v>
      </c>
      <c r="BU100" s="19" t="s">
        <v>17</v>
      </c>
      <c r="BV100" s="54" t="s">
        <v>31</v>
      </c>
    </row>
    <row r="101" spans="1:75" x14ac:dyDescent="0.25">
      <c r="A101" s="14" t="s">
        <v>2030</v>
      </c>
      <c r="B101" s="60">
        <f>VLOOKUP(A101,Pop!A118:B1062,2,FALSE)</f>
        <v>3317</v>
      </c>
      <c r="C101" s="15" t="s">
        <v>17</v>
      </c>
      <c r="D101" s="16">
        <v>1544</v>
      </c>
      <c r="E101" s="16" t="s">
        <v>17</v>
      </c>
      <c r="F101" s="16">
        <v>17.149999999999999</v>
      </c>
      <c r="G101" s="16" t="s">
        <v>21</v>
      </c>
      <c r="I101" s="16">
        <v>999</v>
      </c>
      <c r="J101" s="16">
        <v>4.45</v>
      </c>
      <c r="K101" s="16">
        <v>39.4</v>
      </c>
      <c r="L101" s="16">
        <v>61.65</v>
      </c>
      <c r="N101" s="16">
        <v>84</v>
      </c>
      <c r="O101" s="16" t="s">
        <v>17</v>
      </c>
      <c r="P101" s="16">
        <v>17.149999999999999</v>
      </c>
      <c r="Q101" s="16" t="s">
        <v>21</v>
      </c>
      <c r="S101" s="16">
        <v>999</v>
      </c>
      <c r="T101" s="16">
        <v>4.45</v>
      </c>
      <c r="U101" s="16">
        <v>128.4</v>
      </c>
      <c r="V101" s="16">
        <v>907.15</v>
      </c>
      <c r="X101" s="16" t="s">
        <v>22</v>
      </c>
      <c r="AC101" s="16" t="s">
        <v>2033</v>
      </c>
      <c r="AD101" s="17">
        <v>1513</v>
      </c>
      <c r="AE101" s="17">
        <v>84</v>
      </c>
      <c r="AF101" s="22">
        <v>49.7</v>
      </c>
      <c r="AG101" s="17" t="s">
        <v>17</v>
      </c>
      <c r="AH101" s="17">
        <v>23</v>
      </c>
      <c r="AI101" s="39">
        <f>VLOOKUP(A101,'2016 Results'!C121:AG432,15,FALSE)</f>
        <v>23</v>
      </c>
      <c r="AJ101" s="39">
        <f t="shared" si="1"/>
        <v>0</v>
      </c>
      <c r="AK101" s="17">
        <v>999</v>
      </c>
      <c r="AL101" s="17" t="s">
        <v>21</v>
      </c>
      <c r="AN101" s="17">
        <v>4.45</v>
      </c>
      <c r="AO101" s="17" t="s">
        <v>2034</v>
      </c>
      <c r="AP101" s="17">
        <v>4.45</v>
      </c>
      <c r="AR101" s="17" t="s">
        <v>22</v>
      </c>
      <c r="AW101" s="17">
        <v>75</v>
      </c>
      <c r="AX101" s="17" t="s">
        <v>17</v>
      </c>
      <c r="AY101" s="17">
        <v>23</v>
      </c>
      <c r="AZ101" s="17">
        <v>999</v>
      </c>
      <c r="BA101" s="17" t="s">
        <v>21</v>
      </c>
      <c r="BC101" s="17">
        <v>4.45</v>
      </c>
      <c r="BD101" s="17" t="s">
        <v>2034</v>
      </c>
      <c r="BE101" s="22">
        <v>4.45</v>
      </c>
      <c r="BG101" s="17" t="s">
        <v>22</v>
      </c>
      <c r="BL101" s="18" t="s">
        <v>20</v>
      </c>
      <c r="BS101" s="19" t="s">
        <v>20</v>
      </c>
      <c r="BU101" s="19" t="s">
        <v>20</v>
      </c>
    </row>
    <row r="102" spans="1:75" x14ac:dyDescent="0.25">
      <c r="A102" s="14" t="s">
        <v>2254</v>
      </c>
      <c r="B102" s="60">
        <f>VLOOKUP(A102,Pop!A119:B1063,2,FALSE)</f>
        <v>291</v>
      </c>
      <c r="C102" s="15" t="s">
        <v>17</v>
      </c>
      <c r="D102" s="16">
        <v>157</v>
      </c>
      <c r="E102" s="16" t="s">
        <v>17</v>
      </c>
      <c r="F102" s="16" t="s">
        <v>1603</v>
      </c>
      <c r="G102" s="16" t="s">
        <v>21</v>
      </c>
      <c r="I102" s="16">
        <v>3000</v>
      </c>
      <c r="J102" s="16" t="s">
        <v>1604</v>
      </c>
      <c r="K102" s="16" t="s">
        <v>1605</v>
      </c>
      <c r="L102" s="16" t="s">
        <v>1606</v>
      </c>
      <c r="M102" s="16" t="s">
        <v>2939</v>
      </c>
      <c r="N102" s="16">
        <v>17</v>
      </c>
      <c r="O102" s="16" t="s">
        <v>17</v>
      </c>
      <c r="P102" s="16" t="s">
        <v>1608</v>
      </c>
      <c r="Q102" s="16" t="s">
        <v>21</v>
      </c>
      <c r="S102" s="16" t="s">
        <v>1609</v>
      </c>
      <c r="T102" s="16" t="s">
        <v>1610</v>
      </c>
      <c r="U102" s="16" t="s">
        <v>1611</v>
      </c>
      <c r="V102" s="16" t="s">
        <v>75</v>
      </c>
      <c r="X102" s="16" t="s">
        <v>22</v>
      </c>
      <c r="Y102" s="16" t="s">
        <v>1612</v>
      </c>
      <c r="Z102" s="16" t="s">
        <v>1613</v>
      </c>
      <c r="AC102" s="16" t="s">
        <v>75</v>
      </c>
      <c r="AD102" s="17">
        <v>135</v>
      </c>
      <c r="AE102" s="17">
        <v>17</v>
      </c>
      <c r="AF102" s="17" t="s">
        <v>1614</v>
      </c>
      <c r="AG102" s="17" t="s">
        <v>17</v>
      </c>
      <c r="AH102" s="17" t="s">
        <v>1615</v>
      </c>
      <c r="AI102" s="39">
        <f>VLOOKUP(A102,'2016 Results'!C122:AG433,15,FALSE)</f>
        <v>45</v>
      </c>
      <c r="AJ102" s="39"/>
      <c r="AK102" s="17" t="s">
        <v>1616</v>
      </c>
      <c r="AL102" s="17" t="s">
        <v>21</v>
      </c>
      <c r="AN102" s="17" t="s">
        <v>1617</v>
      </c>
      <c r="AQ102" s="17" t="s">
        <v>1618</v>
      </c>
      <c r="AR102" s="17" t="s">
        <v>175</v>
      </c>
      <c r="AS102" s="17" t="s">
        <v>1619</v>
      </c>
      <c r="AV102" s="17" t="s">
        <v>1620</v>
      </c>
      <c r="AW102" s="22">
        <v>15</v>
      </c>
      <c r="AX102" s="17" t="s">
        <v>20</v>
      </c>
      <c r="BF102" s="17" t="s">
        <v>1621</v>
      </c>
      <c r="BG102" s="17" t="s">
        <v>19</v>
      </c>
      <c r="BH102" s="17" t="s">
        <v>1622</v>
      </c>
      <c r="BL102" s="18" t="s">
        <v>20</v>
      </c>
      <c r="BS102" s="19" t="s">
        <v>20</v>
      </c>
      <c r="BU102" s="19" t="s">
        <v>17</v>
      </c>
      <c r="BV102" s="55">
        <v>5</v>
      </c>
    </row>
    <row r="103" spans="1:75" x14ac:dyDescent="0.25">
      <c r="A103" s="14" t="s">
        <v>443</v>
      </c>
      <c r="B103" s="60">
        <f>VLOOKUP(A103,Pop!A120:B1064,2,FALSE)</f>
        <v>67862</v>
      </c>
      <c r="C103" s="15" t="s">
        <v>17</v>
      </c>
      <c r="D103" s="24">
        <v>24570</v>
      </c>
      <c r="E103" s="16" t="s">
        <v>17</v>
      </c>
      <c r="F103" s="16">
        <v>7.07</v>
      </c>
      <c r="G103" s="16" t="s">
        <v>227</v>
      </c>
      <c r="I103" s="16">
        <v>100</v>
      </c>
      <c r="J103" s="16" t="s">
        <v>446</v>
      </c>
      <c r="M103" s="16" t="s">
        <v>447</v>
      </c>
      <c r="N103" s="24">
        <v>1433</v>
      </c>
      <c r="O103" s="16" t="s">
        <v>17</v>
      </c>
      <c r="P103" s="16">
        <v>7.07</v>
      </c>
      <c r="Q103" s="16" t="s">
        <v>227</v>
      </c>
      <c r="S103" s="16">
        <v>100</v>
      </c>
      <c r="T103" s="16" t="s">
        <v>448</v>
      </c>
      <c r="W103" s="16" t="s">
        <v>449</v>
      </c>
      <c r="X103" s="16" t="s">
        <v>22</v>
      </c>
      <c r="Z103" s="34">
        <v>11775000</v>
      </c>
      <c r="AC103" s="16" t="s">
        <v>75</v>
      </c>
      <c r="AD103" s="25">
        <v>24512</v>
      </c>
      <c r="AE103" s="25">
        <v>1408</v>
      </c>
      <c r="AF103" s="22">
        <v>36.08</v>
      </c>
      <c r="AG103" s="17" t="s">
        <v>17</v>
      </c>
      <c r="AH103" s="17">
        <v>8.15</v>
      </c>
      <c r="AI103" s="39">
        <f>VLOOKUP(A103,'2016 Results'!C123:AG434,15,FALSE)</f>
        <v>8.15</v>
      </c>
      <c r="AJ103" s="39">
        <f t="shared" si="1"/>
        <v>0</v>
      </c>
      <c r="AK103" s="17">
        <v>100</v>
      </c>
      <c r="AL103" s="17" t="s">
        <v>227</v>
      </c>
      <c r="AN103" s="17" t="s">
        <v>450</v>
      </c>
      <c r="AQ103" s="17" t="s">
        <v>451</v>
      </c>
      <c r="AR103" s="17" t="s">
        <v>22</v>
      </c>
      <c r="AT103" s="17" t="s">
        <v>452</v>
      </c>
      <c r="AW103" s="17" t="s">
        <v>453</v>
      </c>
      <c r="AX103" s="17" t="s">
        <v>17</v>
      </c>
      <c r="AY103" s="17">
        <v>8.15</v>
      </c>
      <c r="AZ103" s="17">
        <v>100</v>
      </c>
      <c r="BA103" s="17" t="s">
        <v>227</v>
      </c>
      <c r="BC103" s="17" t="s">
        <v>450</v>
      </c>
      <c r="BF103" s="17">
        <v>12.14</v>
      </c>
      <c r="BG103" s="17" t="s">
        <v>22</v>
      </c>
      <c r="BI103" s="17" t="s">
        <v>452</v>
      </c>
      <c r="BL103" s="18" t="s">
        <v>17</v>
      </c>
      <c r="BM103" s="18">
        <v>4.5</v>
      </c>
      <c r="BN103" s="18" t="s">
        <v>454</v>
      </c>
      <c r="BO103" s="18" t="s">
        <v>38</v>
      </c>
      <c r="BR103" s="18" t="s">
        <v>455</v>
      </c>
      <c r="BS103" s="19" t="s">
        <v>17</v>
      </c>
      <c r="BT103" s="19">
        <v>12</v>
      </c>
      <c r="BU103" s="19" t="s">
        <v>17</v>
      </c>
      <c r="BV103" s="54">
        <v>5.0999999999999996</v>
      </c>
    </row>
    <row r="104" spans="1:75" x14ac:dyDescent="0.25">
      <c r="A104" s="14" t="s">
        <v>2191</v>
      </c>
      <c r="B104" s="60">
        <f>VLOOKUP(A104,Pop!A121:B1065,2,FALSE)</f>
        <v>609</v>
      </c>
      <c r="C104" s="15" t="s">
        <v>17</v>
      </c>
      <c r="D104" s="16">
        <v>287</v>
      </c>
      <c r="E104" s="16" t="s">
        <v>17</v>
      </c>
      <c r="F104" s="16" t="s">
        <v>1338</v>
      </c>
      <c r="G104" s="16" t="s">
        <v>21</v>
      </c>
      <c r="I104" s="16">
        <v>1000</v>
      </c>
      <c r="J104" s="16">
        <v>5.7499999999999999E-3</v>
      </c>
      <c r="K104" s="16" t="s">
        <v>1339</v>
      </c>
      <c r="N104" s="16">
        <v>6</v>
      </c>
      <c r="O104" s="16" t="s">
        <v>17</v>
      </c>
      <c r="P104" s="16" t="s">
        <v>287</v>
      </c>
      <c r="Q104" s="16" t="s">
        <v>21</v>
      </c>
      <c r="S104" s="16">
        <v>1000</v>
      </c>
      <c r="T104" s="16" t="s">
        <v>1111</v>
      </c>
      <c r="X104" s="16" t="s">
        <v>42</v>
      </c>
      <c r="AB104" s="16" t="s">
        <v>1340</v>
      </c>
      <c r="AD104" s="17">
        <v>280</v>
      </c>
      <c r="AE104" s="17">
        <v>6</v>
      </c>
      <c r="AF104" s="17">
        <v>15</v>
      </c>
      <c r="AG104" s="17" t="s">
        <v>17</v>
      </c>
      <c r="AH104" s="17">
        <v>18</v>
      </c>
      <c r="AI104" s="39">
        <f>VLOOKUP(A104,'2016 Results'!C124:AG435,15,FALSE)</f>
        <v>18.5</v>
      </c>
      <c r="AJ104" s="39">
        <f t="shared" si="1"/>
        <v>-0.5</v>
      </c>
      <c r="AL104" s="17" t="s">
        <v>38</v>
      </c>
      <c r="AM104" s="17" t="s">
        <v>1341</v>
      </c>
      <c r="AR104" s="17" t="s">
        <v>19</v>
      </c>
      <c r="AW104" s="17" t="s">
        <v>1111</v>
      </c>
      <c r="AX104" s="17" t="s">
        <v>17</v>
      </c>
      <c r="AY104" s="17">
        <v>18</v>
      </c>
      <c r="BA104" s="17" t="s">
        <v>38</v>
      </c>
      <c r="BB104" s="17" t="s">
        <v>1341</v>
      </c>
      <c r="BG104" s="17" t="s">
        <v>42</v>
      </c>
      <c r="BK104" s="17" t="s">
        <v>1342</v>
      </c>
      <c r="BL104" s="18" t="s">
        <v>20</v>
      </c>
      <c r="BS104" s="19" t="s">
        <v>20</v>
      </c>
      <c r="BU104" s="19" t="s">
        <v>20</v>
      </c>
    </row>
    <row r="105" spans="1:75" ht="30" x14ac:dyDescent="0.25">
      <c r="A105" s="14" t="s">
        <v>2261</v>
      </c>
      <c r="B105" s="60">
        <f>VLOOKUP(A105,Pop!A122:B1066,2,FALSE)</f>
        <v>930</v>
      </c>
      <c r="C105" s="15" t="s">
        <v>17</v>
      </c>
      <c r="D105" s="16">
        <v>425</v>
      </c>
      <c r="E105" s="16" t="s">
        <v>17</v>
      </c>
      <c r="F105" s="16">
        <v>27.62</v>
      </c>
      <c r="G105" s="16" t="s">
        <v>21</v>
      </c>
      <c r="I105" s="16">
        <v>2000</v>
      </c>
      <c r="J105" s="16" t="s">
        <v>1892</v>
      </c>
      <c r="K105" s="16">
        <v>43.28</v>
      </c>
      <c r="L105" s="16">
        <v>69.38</v>
      </c>
      <c r="N105" s="16">
        <v>35</v>
      </c>
      <c r="O105" s="16" t="s">
        <v>17</v>
      </c>
      <c r="P105" s="16">
        <v>27.62</v>
      </c>
      <c r="Q105" s="16" t="s">
        <v>21</v>
      </c>
      <c r="S105" s="16">
        <v>2000</v>
      </c>
      <c r="T105" s="16" t="s">
        <v>1892</v>
      </c>
      <c r="U105" s="16">
        <v>147.68</v>
      </c>
      <c r="V105" s="16">
        <v>1043.56</v>
      </c>
      <c r="X105" s="16" t="s">
        <v>59</v>
      </c>
      <c r="Z105" s="34">
        <v>708000</v>
      </c>
      <c r="AD105" s="17">
        <v>437</v>
      </c>
      <c r="AE105" s="17">
        <v>36</v>
      </c>
      <c r="AF105" s="17">
        <v>44.27</v>
      </c>
      <c r="AG105" s="17" t="s">
        <v>17</v>
      </c>
      <c r="AH105" s="17">
        <v>23.71</v>
      </c>
      <c r="AI105" s="39" t="e">
        <f>VLOOKUP(A105,'2016 Results'!C125:AG436,15,FALSE)</f>
        <v>#N/A</v>
      </c>
      <c r="AJ105" s="39"/>
      <c r="AK105" s="17">
        <v>2000</v>
      </c>
      <c r="AL105" s="17" t="s">
        <v>21</v>
      </c>
      <c r="AN105" s="17" t="s">
        <v>1893</v>
      </c>
      <c r="AP105" s="17" t="s">
        <v>1894</v>
      </c>
      <c r="AR105" s="17" t="s">
        <v>59</v>
      </c>
      <c r="AT105" s="17" t="s">
        <v>1895</v>
      </c>
      <c r="AW105" s="17">
        <v>46.75</v>
      </c>
      <c r="AX105" s="17" t="s">
        <v>17</v>
      </c>
      <c r="AY105" s="17">
        <v>23.71</v>
      </c>
      <c r="AZ105" s="17">
        <v>2000</v>
      </c>
      <c r="BA105" s="17" t="s">
        <v>21</v>
      </c>
      <c r="BC105" s="17" t="s">
        <v>1893</v>
      </c>
      <c r="BE105" s="17" t="s">
        <v>1896</v>
      </c>
      <c r="BG105" s="17" t="s">
        <v>59</v>
      </c>
      <c r="BI105" s="17" t="s">
        <v>1895</v>
      </c>
      <c r="BL105" s="18" t="s">
        <v>47</v>
      </c>
      <c r="BS105" s="19" t="s">
        <v>20</v>
      </c>
      <c r="BU105" s="19" t="s">
        <v>20</v>
      </c>
      <c r="BW105" s="57" t="s">
        <v>1897</v>
      </c>
    </row>
    <row r="106" spans="1:75" x14ac:dyDescent="0.25">
      <c r="A106" s="14" t="s">
        <v>1002</v>
      </c>
      <c r="B106" s="60">
        <f>VLOOKUP(A106,Pop!A124:B1068,2,FALSE)</f>
        <v>17278</v>
      </c>
      <c r="C106" s="15" t="s">
        <v>17</v>
      </c>
      <c r="D106" s="16">
        <v>6359</v>
      </c>
      <c r="E106" s="16" t="s">
        <v>17</v>
      </c>
      <c r="F106" s="27">
        <v>8.91</v>
      </c>
      <c r="G106" s="16" t="s">
        <v>21</v>
      </c>
      <c r="I106" s="16">
        <v>0</v>
      </c>
      <c r="J106" s="16" t="s">
        <v>1005</v>
      </c>
      <c r="K106" s="16">
        <v>42.01</v>
      </c>
      <c r="L106" s="16">
        <v>75.11</v>
      </c>
      <c r="N106" s="16">
        <v>515</v>
      </c>
      <c r="O106" s="16" t="s">
        <v>17</v>
      </c>
      <c r="P106" s="16">
        <v>8.91</v>
      </c>
      <c r="Q106" s="16" t="s">
        <v>21</v>
      </c>
      <c r="S106" s="16">
        <v>0</v>
      </c>
      <c r="T106" s="16" t="s">
        <v>1006</v>
      </c>
      <c r="U106" s="16">
        <v>174.41</v>
      </c>
      <c r="V106" s="16">
        <v>1332.91</v>
      </c>
      <c r="X106" s="16" t="s">
        <v>19</v>
      </c>
      <c r="AD106" s="17">
        <v>5738</v>
      </c>
      <c r="AE106" s="17">
        <v>359</v>
      </c>
      <c r="AF106" s="17">
        <v>28.38</v>
      </c>
      <c r="AG106" s="17" t="s">
        <v>17</v>
      </c>
      <c r="AH106" s="17">
        <v>5.72</v>
      </c>
      <c r="AI106" s="39">
        <f>VLOOKUP(A106,'2016 Results'!C127:AG438,15,FALSE)</f>
        <v>5.58</v>
      </c>
      <c r="AJ106" s="39">
        <f t="shared" si="1"/>
        <v>0.13999999999999968</v>
      </c>
      <c r="AK106" s="17">
        <v>0</v>
      </c>
      <c r="AL106" s="17" t="s">
        <v>21</v>
      </c>
      <c r="AN106" s="17" t="s">
        <v>1007</v>
      </c>
      <c r="AP106" s="17" t="s">
        <v>1008</v>
      </c>
      <c r="AQ106" s="17" t="s">
        <v>1009</v>
      </c>
      <c r="AR106" s="17" t="s">
        <v>19</v>
      </c>
      <c r="AW106" s="17">
        <v>3.59</v>
      </c>
      <c r="AX106" s="17" t="s">
        <v>17</v>
      </c>
      <c r="AY106" s="17">
        <v>5.72</v>
      </c>
      <c r="AZ106" s="17">
        <v>0</v>
      </c>
      <c r="BA106" s="17" t="s">
        <v>21</v>
      </c>
      <c r="BC106" s="17" t="s">
        <v>1007</v>
      </c>
      <c r="BG106" s="17" t="s">
        <v>19</v>
      </c>
      <c r="BL106" s="18" t="s">
        <v>17</v>
      </c>
      <c r="BM106" s="18">
        <v>5.55</v>
      </c>
      <c r="BN106" s="18">
        <v>5.55</v>
      </c>
      <c r="BO106" s="18" t="s">
        <v>23</v>
      </c>
      <c r="BP106" s="18" t="s">
        <v>1010</v>
      </c>
      <c r="BS106" s="19" t="s">
        <v>20</v>
      </c>
      <c r="BU106" s="19" t="s">
        <v>17</v>
      </c>
      <c r="BV106" s="54">
        <v>2.66</v>
      </c>
    </row>
    <row r="107" spans="1:75" x14ac:dyDescent="0.25">
      <c r="A107" s="14" t="s">
        <v>1557</v>
      </c>
      <c r="B107" s="60">
        <f>VLOOKUP(A107,Pop!A125:B1069,2,FALSE)</f>
        <v>222</v>
      </c>
      <c r="C107" s="15" t="s">
        <v>17</v>
      </c>
      <c r="D107" s="16">
        <v>106</v>
      </c>
      <c r="E107" s="16" t="s">
        <v>17</v>
      </c>
      <c r="F107" s="16">
        <v>36.06</v>
      </c>
      <c r="G107" s="16" t="s">
        <v>21</v>
      </c>
      <c r="I107" s="16">
        <v>2000</v>
      </c>
      <c r="J107" s="16" t="s">
        <v>1560</v>
      </c>
      <c r="K107" s="16">
        <v>49.01</v>
      </c>
      <c r="L107" s="16">
        <v>70.61</v>
      </c>
      <c r="N107" s="16">
        <v>5</v>
      </c>
      <c r="O107" s="16" t="s">
        <v>17</v>
      </c>
      <c r="P107" s="16">
        <v>36.049999999999997</v>
      </c>
      <c r="Q107" s="16" t="s">
        <v>21</v>
      </c>
      <c r="S107" s="16">
        <v>2000</v>
      </c>
      <c r="T107" s="16" t="s">
        <v>1561</v>
      </c>
      <c r="U107" s="16">
        <v>99.36</v>
      </c>
      <c r="V107" s="16">
        <v>891.41</v>
      </c>
      <c r="X107" s="16" t="s">
        <v>19</v>
      </c>
      <c r="AD107" s="17">
        <v>106</v>
      </c>
      <c r="AE107" s="17">
        <v>5</v>
      </c>
      <c r="AF107" s="17">
        <v>46</v>
      </c>
      <c r="AG107" s="17" t="s">
        <v>17</v>
      </c>
      <c r="AH107" s="17">
        <v>46</v>
      </c>
      <c r="AI107" s="39">
        <f>VLOOKUP(A107,'2016 Results'!C128:AG439,15,FALSE)</f>
        <v>46</v>
      </c>
      <c r="AJ107" s="39">
        <f t="shared" si="1"/>
        <v>0</v>
      </c>
      <c r="AK107" s="17">
        <v>2000</v>
      </c>
      <c r="AL107" s="17" t="s">
        <v>21</v>
      </c>
      <c r="AN107" s="17" t="s">
        <v>1444</v>
      </c>
      <c r="AP107" s="17">
        <v>46</v>
      </c>
      <c r="AR107" s="17" t="s">
        <v>19</v>
      </c>
      <c r="AW107" s="17">
        <v>46</v>
      </c>
      <c r="AX107" s="17" t="s">
        <v>17</v>
      </c>
      <c r="AY107" s="17">
        <v>46</v>
      </c>
      <c r="AZ107" s="17">
        <v>2000</v>
      </c>
      <c r="BA107" s="17" t="s">
        <v>21</v>
      </c>
      <c r="BC107" s="17">
        <v>1.5</v>
      </c>
      <c r="BE107" s="17">
        <v>1.5</v>
      </c>
      <c r="BG107" s="17" t="s">
        <v>19</v>
      </c>
      <c r="BL107" s="18" t="s">
        <v>20</v>
      </c>
      <c r="BS107" s="19" t="s">
        <v>17</v>
      </c>
      <c r="BT107" s="19">
        <v>0</v>
      </c>
      <c r="BU107" s="19" t="s">
        <v>20</v>
      </c>
    </row>
    <row r="108" spans="1:75" x14ac:dyDescent="0.25">
      <c r="A108" s="14" t="s">
        <v>2606</v>
      </c>
      <c r="B108" s="60">
        <f>VLOOKUP(A108,Pop!A127:B1071,2,FALSE)</f>
        <v>1009</v>
      </c>
      <c r="C108" s="15" t="s">
        <v>17</v>
      </c>
      <c r="D108" s="16">
        <v>422</v>
      </c>
      <c r="E108" s="16" t="s">
        <v>17</v>
      </c>
      <c r="F108" s="16">
        <v>36.61</v>
      </c>
      <c r="G108" s="16" t="s">
        <v>21</v>
      </c>
      <c r="I108" s="16">
        <v>2000</v>
      </c>
      <c r="J108" s="16" t="s">
        <v>109</v>
      </c>
      <c r="K108" s="16">
        <v>53.11</v>
      </c>
      <c r="L108" s="16">
        <v>80.61</v>
      </c>
      <c r="N108" s="16">
        <v>23</v>
      </c>
      <c r="O108" s="16" t="s">
        <v>17</v>
      </c>
      <c r="P108" s="16">
        <v>36.61</v>
      </c>
      <c r="Q108" s="16" t="s">
        <v>21</v>
      </c>
      <c r="S108" s="16">
        <v>2000</v>
      </c>
      <c r="T108" s="16" t="s">
        <v>110</v>
      </c>
      <c r="U108" s="16">
        <v>163.11000000000001</v>
      </c>
      <c r="V108" s="16" t="s">
        <v>95</v>
      </c>
      <c r="X108" s="16" t="s">
        <v>19</v>
      </c>
      <c r="AD108" s="17">
        <v>399</v>
      </c>
      <c r="AE108" s="17">
        <v>422</v>
      </c>
      <c r="AF108" s="17">
        <v>27</v>
      </c>
      <c r="AG108" s="17" t="s">
        <v>17</v>
      </c>
      <c r="AH108" s="17">
        <v>27</v>
      </c>
      <c r="AI108" s="39" t="str">
        <f>VLOOKUP(A108,'2016 Results'!C130:AG441,15,FALSE)</f>
        <v/>
      </c>
      <c r="AJ108" s="39"/>
      <c r="AK108" s="17">
        <v>2000</v>
      </c>
      <c r="AL108" s="17" t="s">
        <v>21</v>
      </c>
      <c r="AN108" s="17">
        <v>5</v>
      </c>
      <c r="AR108" s="17" t="s">
        <v>19</v>
      </c>
      <c r="AW108" s="17">
        <v>27</v>
      </c>
      <c r="AX108" s="17" t="s">
        <v>17</v>
      </c>
      <c r="AY108" s="17">
        <v>27</v>
      </c>
      <c r="AZ108" s="17">
        <v>2000</v>
      </c>
      <c r="BA108" s="17" t="s">
        <v>21</v>
      </c>
      <c r="BC108" s="17">
        <v>5</v>
      </c>
      <c r="BG108" s="17" t="s">
        <v>19</v>
      </c>
      <c r="BL108" s="18" t="s">
        <v>20</v>
      </c>
      <c r="BS108" s="19" t="s">
        <v>20</v>
      </c>
      <c r="BU108" s="19" t="s">
        <v>17</v>
      </c>
      <c r="BV108" s="54">
        <v>8</v>
      </c>
    </row>
    <row r="109" spans="1:75" x14ac:dyDescent="0.25">
      <c r="A109" s="14" t="s">
        <v>1860</v>
      </c>
      <c r="B109" s="60">
        <f>VLOOKUP(A109,Pop!A128:B1072,2,FALSE)</f>
        <v>622</v>
      </c>
      <c r="C109" s="15" t="s">
        <v>17</v>
      </c>
      <c r="D109" s="16">
        <v>248</v>
      </c>
      <c r="E109" s="16" t="s">
        <v>17</v>
      </c>
      <c r="F109" s="16">
        <v>10.45</v>
      </c>
      <c r="G109" s="16" t="s">
        <v>21</v>
      </c>
      <c r="I109" s="16">
        <v>1000</v>
      </c>
      <c r="J109" s="16" t="s">
        <v>1862</v>
      </c>
      <c r="K109" s="16">
        <v>28.53</v>
      </c>
      <c r="L109" s="16">
        <v>51.13</v>
      </c>
      <c r="N109" s="16">
        <v>28</v>
      </c>
      <c r="O109" s="16" t="s">
        <v>17</v>
      </c>
      <c r="P109" s="16">
        <v>10.45</v>
      </c>
      <c r="Q109" s="16" t="s">
        <v>21</v>
      </c>
      <c r="S109" s="16">
        <v>1000</v>
      </c>
      <c r="T109" s="16">
        <v>4.5199999999999996</v>
      </c>
      <c r="U109" s="16">
        <v>118.93</v>
      </c>
      <c r="V109" s="16" t="s">
        <v>95</v>
      </c>
      <c r="X109" s="16" t="s">
        <v>22</v>
      </c>
      <c r="Z109" s="16">
        <v>645000</v>
      </c>
      <c r="AD109" s="17">
        <v>270</v>
      </c>
      <c r="AE109" s="17">
        <v>28</v>
      </c>
      <c r="AF109" s="17">
        <v>8.7200000000000006</v>
      </c>
      <c r="AG109" s="17" t="s">
        <v>17</v>
      </c>
      <c r="AH109" s="17">
        <v>8.7200000000000006</v>
      </c>
      <c r="AI109" s="39">
        <f>VLOOKUP(A109,'2016 Results'!C131:AG442,15,FALSE)</f>
        <v>8.7200000000000006</v>
      </c>
      <c r="AJ109" s="39">
        <f t="shared" si="1"/>
        <v>0</v>
      </c>
      <c r="AK109" s="17">
        <v>1000</v>
      </c>
      <c r="AL109" s="17" t="s">
        <v>21</v>
      </c>
      <c r="AN109" s="17">
        <v>6.31</v>
      </c>
      <c r="AP109" s="28">
        <v>1</v>
      </c>
      <c r="AR109" s="17" t="s">
        <v>22</v>
      </c>
      <c r="AT109" s="17">
        <v>2000000</v>
      </c>
      <c r="AW109" s="17">
        <v>8.7200000000000006</v>
      </c>
      <c r="AX109" s="17" t="s">
        <v>17</v>
      </c>
      <c r="AY109" s="17">
        <v>8.7200000000000006</v>
      </c>
      <c r="AZ109" s="17">
        <v>1000</v>
      </c>
      <c r="BA109" s="17" t="s">
        <v>21</v>
      </c>
      <c r="BC109" s="17">
        <v>6.31</v>
      </c>
      <c r="BF109" s="17" t="s">
        <v>1863</v>
      </c>
      <c r="BG109" s="17" t="s">
        <v>22</v>
      </c>
      <c r="BI109" s="17">
        <v>2000000</v>
      </c>
      <c r="BL109" s="18" t="s">
        <v>20</v>
      </c>
      <c r="BS109" s="19" t="s">
        <v>20</v>
      </c>
      <c r="BU109" s="19" t="s">
        <v>17</v>
      </c>
      <c r="BV109" s="54" t="s">
        <v>1864</v>
      </c>
    </row>
    <row r="110" spans="1:75" x14ac:dyDescent="0.25">
      <c r="A110" s="14" t="s">
        <v>806</v>
      </c>
      <c r="B110" s="60">
        <f>VLOOKUP(A110,Pop!A129:B1073,2,FALSE)</f>
        <v>1411</v>
      </c>
      <c r="C110" s="15" t="s">
        <v>17</v>
      </c>
      <c r="D110" s="16">
        <v>450</v>
      </c>
      <c r="E110" s="16" t="s">
        <v>17</v>
      </c>
      <c r="F110" s="16">
        <v>5</v>
      </c>
      <c r="G110" s="16" t="s">
        <v>21</v>
      </c>
      <c r="I110" s="16">
        <v>1000</v>
      </c>
      <c r="J110" s="16" t="s">
        <v>809</v>
      </c>
      <c r="K110" s="16">
        <v>10</v>
      </c>
      <c r="L110" s="16">
        <v>16.25</v>
      </c>
      <c r="N110" s="16">
        <v>200</v>
      </c>
      <c r="O110" s="16" t="s">
        <v>17</v>
      </c>
      <c r="P110" s="16">
        <v>5</v>
      </c>
      <c r="Q110" s="16" t="s">
        <v>21</v>
      </c>
      <c r="S110" s="16">
        <v>1000</v>
      </c>
      <c r="T110" s="16">
        <v>1.25</v>
      </c>
      <c r="U110" s="16">
        <v>35</v>
      </c>
      <c r="V110" s="16">
        <v>253.75</v>
      </c>
      <c r="X110" s="16" t="s">
        <v>19</v>
      </c>
      <c r="AD110" s="17">
        <v>450</v>
      </c>
      <c r="AE110" s="17">
        <v>200</v>
      </c>
      <c r="AF110" s="17">
        <v>15</v>
      </c>
      <c r="AG110" s="17" t="s">
        <v>17</v>
      </c>
      <c r="AH110" s="17">
        <v>15</v>
      </c>
      <c r="AI110" s="39">
        <f>VLOOKUP(A110,'2016 Results'!C132:AG443,15,FALSE)</f>
        <v>15</v>
      </c>
      <c r="AJ110" s="39">
        <f t="shared" si="1"/>
        <v>0</v>
      </c>
      <c r="AK110" s="17" t="s">
        <v>75</v>
      </c>
      <c r="AR110" s="17" t="s">
        <v>19</v>
      </c>
      <c r="AW110" s="17">
        <v>15</v>
      </c>
      <c r="AX110" s="17" t="s">
        <v>17</v>
      </c>
      <c r="AY110" s="17">
        <v>15</v>
      </c>
      <c r="AZ110" s="17" t="s">
        <v>75</v>
      </c>
      <c r="BG110" s="17" t="s">
        <v>19</v>
      </c>
      <c r="BL110" s="18" t="s">
        <v>20</v>
      </c>
      <c r="BS110" s="19" t="s">
        <v>20</v>
      </c>
      <c r="BU110" s="19" t="s">
        <v>20</v>
      </c>
    </row>
    <row r="111" spans="1:75" x14ac:dyDescent="0.25">
      <c r="A111" s="14" t="s">
        <v>2203</v>
      </c>
      <c r="B111" s="60">
        <f>VLOOKUP(A111,Pop!A130:B1074,2,FALSE)</f>
        <v>283</v>
      </c>
      <c r="C111" s="15" t="s">
        <v>17</v>
      </c>
      <c r="D111" s="16">
        <v>120</v>
      </c>
      <c r="E111" s="16" t="s">
        <v>17</v>
      </c>
      <c r="F111" s="16">
        <v>24.56</v>
      </c>
      <c r="G111" s="16" t="s">
        <v>21</v>
      </c>
      <c r="I111" s="16">
        <v>1000</v>
      </c>
      <c r="J111" s="16">
        <v>1.78</v>
      </c>
      <c r="K111" s="16">
        <v>31.68</v>
      </c>
      <c r="L111" s="16">
        <v>40.58</v>
      </c>
      <c r="N111" s="16">
        <v>1</v>
      </c>
      <c r="O111" s="16" t="s">
        <v>20</v>
      </c>
      <c r="U111" s="16">
        <v>67.28</v>
      </c>
      <c r="V111" s="16">
        <v>378.78</v>
      </c>
      <c r="X111" s="16" t="s">
        <v>22</v>
      </c>
      <c r="AD111" s="17">
        <v>120</v>
      </c>
      <c r="AE111" s="17">
        <v>1</v>
      </c>
      <c r="AF111" s="17">
        <v>22.5</v>
      </c>
      <c r="AG111" s="17" t="s">
        <v>17</v>
      </c>
      <c r="AH111" s="17">
        <v>22.5</v>
      </c>
      <c r="AI111" s="39" t="e">
        <f>VLOOKUP(A111,'2016 Results'!C133:AG444,15,FALSE)</f>
        <v>#N/A</v>
      </c>
      <c r="AJ111" s="39"/>
      <c r="AR111" s="17" t="s">
        <v>19</v>
      </c>
      <c r="AW111" s="17">
        <v>22.5</v>
      </c>
      <c r="AX111" s="17" t="s">
        <v>20</v>
      </c>
      <c r="BG111" s="17" t="s">
        <v>19</v>
      </c>
      <c r="BL111" s="18" t="s">
        <v>20</v>
      </c>
      <c r="BS111" s="19" t="s">
        <v>20</v>
      </c>
      <c r="BU111" s="19" t="s">
        <v>20</v>
      </c>
    </row>
    <row r="112" spans="1:75" x14ac:dyDescent="0.25">
      <c r="A112" s="14" t="s">
        <v>1849</v>
      </c>
      <c r="B112" s="60">
        <f>VLOOKUP(A112,Pop!A131:B1075,2,FALSE)</f>
        <v>1727</v>
      </c>
      <c r="C112" s="15" t="s">
        <v>17</v>
      </c>
      <c r="D112" s="16">
        <v>1750</v>
      </c>
      <c r="E112" s="16" t="s">
        <v>17</v>
      </c>
      <c r="F112" s="16">
        <v>10.93</v>
      </c>
      <c r="G112" s="16" t="s">
        <v>21</v>
      </c>
      <c r="I112" s="16">
        <v>1000</v>
      </c>
      <c r="J112" s="16">
        <v>5.4</v>
      </c>
      <c r="K112" s="16">
        <v>32.53</v>
      </c>
      <c r="L112" s="16">
        <v>59.53</v>
      </c>
      <c r="N112" s="16">
        <v>89</v>
      </c>
      <c r="O112" s="16" t="s">
        <v>17</v>
      </c>
      <c r="P112" s="16">
        <v>8.0500000000000007</v>
      </c>
      <c r="Q112" s="16" t="s">
        <v>21</v>
      </c>
      <c r="S112" s="16">
        <v>1000</v>
      </c>
      <c r="T112" s="16" t="s">
        <v>1852</v>
      </c>
      <c r="U112" s="16">
        <v>248.09</v>
      </c>
      <c r="V112" s="16">
        <v>921.84</v>
      </c>
      <c r="X112" s="16" t="s">
        <v>19</v>
      </c>
      <c r="AD112" s="17">
        <v>1750</v>
      </c>
      <c r="AE112" s="17">
        <v>89</v>
      </c>
      <c r="AF112" s="17">
        <v>15</v>
      </c>
      <c r="AG112" s="17" t="s">
        <v>17</v>
      </c>
      <c r="AH112" s="17">
        <v>5.94</v>
      </c>
      <c r="AI112" s="39" t="str">
        <f>VLOOKUP(A112,'2016 Results'!C134:AG445,15,FALSE)</f>
        <v/>
      </c>
      <c r="AJ112" s="39"/>
      <c r="AK112" s="17">
        <v>1000</v>
      </c>
      <c r="AL112" s="17" t="s">
        <v>21</v>
      </c>
      <c r="AN112" s="17">
        <v>3.08</v>
      </c>
      <c r="AR112" s="17" t="s">
        <v>19</v>
      </c>
      <c r="AW112" s="17">
        <v>70</v>
      </c>
      <c r="AX112" s="17" t="s">
        <v>17</v>
      </c>
      <c r="AY112" s="17">
        <v>5.94</v>
      </c>
      <c r="AZ112" s="17">
        <v>1000</v>
      </c>
      <c r="BA112" s="17" t="s">
        <v>21</v>
      </c>
      <c r="BC112" s="17">
        <v>3.08</v>
      </c>
      <c r="BL112" s="18" t="s">
        <v>17</v>
      </c>
      <c r="BM112" s="18">
        <v>1</v>
      </c>
      <c r="BN112" s="18">
        <v>1</v>
      </c>
      <c r="BO112" s="18" t="s">
        <v>21</v>
      </c>
      <c r="BR112" s="18" t="s">
        <v>62</v>
      </c>
      <c r="BS112" s="19" t="s">
        <v>20</v>
      </c>
      <c r="BU112" s="19" t="s">
        <v>20</v>
      </c>
    </row>
    <row r="113" spans="1:75" x14ac:dyDescent="0.25">
      <c r="A113" s="14" t="s">
        <v>1987</v>
      </c>
      <c r="B113" s="60">
        <f>VLOOKUP(A113,Pop!A132:B1076,2,FALSE)</f>
        <v>2100</v>
      </c>
      <c r="C113" s="15" t="s">
        <v>17</v>
      </c>
      <c r="D113" s="16">
        <v>838</v>
      </c>
      <c r="E113" s="16" t="s">
        <v>17</v>
      </c>
      <c r="F113" s="16">
        <v>11.66</v>
      </c>
      <c r="G113" s="16" t="s">
        <v>21</v>
      </c>
      <c r="I113" s="16">
        <v>1000</v>
      </c>
      <c r="J113" s="16" t="s">
        <v>1990</v>
      </c>
      <c r="K113" s="16">
        <v>35.299999999999997</v>
      </c>
      <c r="L113" s="16">
        <v>53.95</v>
      </c>
      <c r="N113" s="16">
        <v>91</v>
      </c>
      <c r="O113" s="16" t="s">
        <v>17</v>
      </c>
      <c r="P113" s="16">
        <v>11.66</v>
      </c>
      <c r="Q113" s="16" t="s">
        <v>21</v>
      </c>
      <c r="S113" s="16">
        <v>1000</v>
      </c>
      <c r="T113" s="16" t="s">
        <v>1990</v>
      </c>
      <c r="U113" s="16">
        <v>109.24</v>
      </c>
      <c r="V113" s="16">
        <v>468.05</v>
      </c>
      <c r="X113" s="16" t="s">
        <v>19</v>
      </c>
      <c r="AD113" s="17">
        <v>822</v>
      </c>
      <c r="AE113" s="17">
        <v>81</v>
      </c>
      <c r="AF113" s="17">
        <v>26</v>
      </c>
      <c r="AG113" s="17" t="s">
        <v>17</v>
      </c>
      <c r="AH113" s="17">
        <v>8.23</v>
      </c>
      <c r="AI113" s="39" t="str">
        <f>VLOOKUP(A113,'2016 Results'!C135:AG446,15,FALSE)</f>
        <v/>
      </c>
      <c r="AJ113" s="39"/>
      <c r="AK113" s="17" t="s">
        <v>1431</v>
      </c>
      <c r="AL113" s="17" t="s">
        <v>21</v>
      </c>
      <c r="AN113" s="17" t="s">
        <v>1991</v>
      </c>
      <c r="AR113" s="17" t="s">
        <v>19</v>
      </c>
      <c r="AW113" s="17">
        <v>33.71</v>
      </c>
      <c r="AX113" s="17" t="s">
        <v>17</v>
      </c>
      <c r="AY113" s="17">
        <v>8.23</v>
      </c>
      <c r="AZ113" s="17" t="s">
        <v>1992</v>
      </c>
      <c r="BA113" s="17" t="s">
        <v>21</v>
      </c>
      <c r="BC113" s="17" t="s">
        <v>1991</v>
      </c>
      <c r="BE113" s="17" t="s">
        <v>1993</v>
      </c>
      <c r="BG113" s="17" t="s">
        <v>19</v>
      </c>
      <c r="BL113" s="18" t="s">
        <v>17</v>
      </c>
      <c r="BM113" s="18">
        <v>3</v>
      </c>
      <c r="BN113" s="18">
        <v>6</v>
      </c>
      <c r="BO113" s="18" t="s">
        <v>23</v>
      </c>
      <c r="BR113" s="18" t="s">
        <v>1994</v>
      </c>
      <c r="BS113" s="19" t="s">
        <v>20</v>
      </c>
      <c r="BU113" s="19" t="s">
        <v>17</v>
      </c>
      <c r="BV113" s="54">
        <v>4.75</v>
      </c>
    </row>
    <row r="114" spans="1:75" x14ac:dyDescent="0.25">
      <c r="A114" s="14" t="s">
        <v>1268</v>
      </c>
      <c r="B114" s="60">
        <f>VLOOKUP(A114,Pop!A133:B1077,2,FALSE)</f>
        <v>1142</v>
      </c>
      <c r="C114" s="15" t="s">
        <v>17</v>
      </c>
      <c r="D114" s="16">
        <v>865</v>
      </c>
      <c r="E114" s="16" t="s">
        <v>17</v>
      </c>
      <c r="F114" s="16">
        <v>11.2</v>
      </c>
      <c r="G114" s="16" t="s">
        <v>21</v>
      </c>
      <c r="I114" s="16">
        <v>1000</v>
      </c>
      <c r="J114" s="16" t="s">
        <v>1271</v>
      </c>
      <c r="K114" s="16">
        <v>29.12</v>
      </c>
      <c r="L114" s="16">
        <v>51.52</v>
      </c>
      <c r="N114" s="16">
        <v>91</v>
      </c>
      <c r="O114" s="16" t="s">
        <v>17</v>
      </c>
      <c r="P114" s="16">
        <v>11.2</v>
      </c>
      <c r="Q114" s="16" t="s">
        <v>21</v>
      </c>
      <c r="S114" s="16">
        <v>1000</v>
      </c>
      <c r="T114" s="16">
        <v>4.4800000000000004</v>
      </c>
      <c r="U114" s="16">
        <v>118.72</v>
      </c>
      <c r="V114" s="16">
        <v>902.72</v>
      </c>
      <c r="X114" s="16" t="s">
        <v>19</v>
      </c>
      <c r="AD114" s="17">
        <v>858</v>
      </c>
      <c r="AE114" s="17">
        <v>84</v>
      </c>
      <c r="AF114" s="17">
        <v>24.15</v>
      </c>
      <c r="AG114" s="17" t="s">
        <v>17</v>
      </c>
      <c r="AH114" s="17">
        <v>17.25</v>
      </c>
      <c r="AI114" s="39" t="e">
        <f>VLOOKUP(A114,'2016 Results'!C136:AG447,15,FALSE)</f>
        <v>#N/A</v>
      </c>
      <c r="AJ114" s="39"/>
      <c r="AL114" s="17" t="s">
        <v>21</v>
      </c>
      <c r="AN114" s="17">
        <v>6.9</v>
      </c>
      <c r="AP114" s="17">
        <v>6.9</v>
      </c>
      <c r="AR114" s="17" t="s">
        <v>147</v>
      </c>
      <c r="AW114" s="17">
        <v>37.950000000000003</v>
      </c>
      <c r="AX114" s="17" t="s">
        <v>17</v>
      </c>
      <c r="AY114" s="17">
        <v>17.25</v>
      </c>
      <c r="AZ114" s="17">
        <v>1000</v>
      </c>
      <c r="BA114" s="17" t="s">
        <v>21</v>
      </c>
      <c r="BC114" s="17">
        <v>6.9</v>
      </c>
      <c r="BG114" s="17" t="s">
        <v>147</v>
      </c>
      <c r="BL114" s="18" t="s">
        <v>20</v>
      </c>
      <c r="BS114" s="19" t="s">
        <v>20</v>
      </c>
      <c r="BU114" s="19" t="s">
        <v>20</v>
      </c>
    </row>
    <row r="115" spans="1:75" x14ac:dyDescent="0.25">
      <c r="A115" s="14" t="s">
        <v>1399</v>
      </c>
      <c r="B115" s="60">
        <f>VLOOKUP(A115,Pop!A134:B1078,2,FALSE)</f>
        <v>596</v>
      </c>
      <c r="C115" s="15" t="s">
        <v>17</v>
      </c>
      <c r="D115" s="16">
        <v>270</v>
      </c>
      <c r="E115" s="16" t="s">
        <v>17</v>
      </c>
      <c r="F115" s="27">
        <v>19.37</v>
      </c>
      <c r="G115" s="16" t="s">
        <v>21</v>
      </c>
      <c r="I115" s="16">
        <v>1500</v>
      </c>
      <c r="J115" s="27">
        <v>8.4</v>
      </c>
      <c r="K115" s="16">
        <v>48.47</v>
      </c>
      <c r="L115" s="16">
        <v>90.37</v>
      </c>
      <c r="N115" s="16">
        <v>1</v>
      </c>
      <c r="O115" s="16" t="s">
        <v>17</v>
      </c>
      <c r="P115" s="27">
        <v>19.37</v>
      </c>
      <c r="Q115" s="16" t="s">
        <v>21</v>
      </c>
      <c r="S115" s="16">
        <v>1500</v>
      </c>
      <c r="T115" s="16">
        <v>5.79</v>
      </c>
      <c r="U115" s="16">
        <v>216.97</v>
      </c>
      <c r="V115" s="16">
        <v>1090.52</v>
      </c>
      <c r="X115" s="16" t="s">
        <v>19</v>
      </c>
      <c r="AC115" s="16" t="s">
        <v>95</v>
      </c>
      <c r="AD115" s="17">
        <v>225</v>
      </c>
      <c r="AE115" s="17">
        <v>1</v>
      </c>
      <c r="AF115" s="17">
        <v>64.599999999999994</v>
      </c>
      <c r="AG115" s="17" t="s">
        <v>17</v>
      </c>
      <c r="AH115" s="17">
        <v>31.2</v>
      </c>
      <c r="AI115" s="39">
        <f>VLOOKUP(A115,'2016 Results'!C137:AG448,15,FALSE)</f>
        <v>26.99</v>
      </c>
      <c r="AJ115" s="39">
        <f t="shared" ref="AJ115:AJ163" si="2">AH115-AI115</f>
        <v>4.2100000000000009</v>
      </c>
      <c r="AK115" s="17">
        <v>0</v>
      </c>
      <c r="AL115" s="17" t="s">
        <v>21</v>
      </c>
      <c r="AN115" s="17">
        <v>6</v>
      </c>
      <c r="AO115" s="17">
        <v>19.37</v>
      </c>
      <c r="AP115" s="17">
        <v>8.4</v>
      </c>
      <c r="AR115" s="17" t="s">
        <v>19</v>
      </c>
      <c r="AW115" s="17">
        <v>64.599999999999994</v>
      </c>
      <c r="AX115" s="17" t="s">
        <v>17</v>
      </c>
      <c r="AY115" s="17">
        <v>31.2</v>
      </c>
      <c r="AZ115" s="17">
        <v>0</v>
      </c>
      <c r="BA115" s="17" t="s">
        <v>21</v>
      </c>
      <c r="BC115" s="17">
        <v>6</v>
      </c>
      <c r="BD115" s="17">
        <v>19.37</v>
      </c>
      <c r="BE115" s="17">
        <v>8.4</v>
      </c>
      <c r="BG115" s="17" t="s">
        <v>19</v>
      </c>
      <c r="BL115" s="18" t="s">
        <v>20</v>
      </c>
      <c r="BS115" s="19" t="s">
        <v>20</v>
      </c>
      <c r="BU115" s="19" t="s">
        <v>20</v>
      </c>
    </row>
    <row r="116" spans="1:75" x14ac:dyDescent="0.25">
      <c r="A116" s="14" t="s">
        <v>1316</v>
      </c>
      <c r="B116" s="60">
        <f>VLOOKUP(A116,Pop!A135:B1079,2,FALSE)</f>
        <v>255</v>
      </c>
      <c r="C116" s="15" t="s">
        <v>17</v>
      </c>
      <c r="D116" s="16">
        <v>146</v>
      </c>
      <c r="E116" s="16" t="s">
        <v>17</v>
      </c>
      <c r="F116" s="16">
        <v>17.25</v>
      </c>
      <c r="G116" s="16" t="s">
        <v>21</v>
      </c>
      <c r="I116" s="16">
        <v>1000</v>
      </c>
      <c r="J116" s="16">
        <v>3.25</v>
      </c>
      <c r="K116" s="16">
        <v>3</v>
      </c>
      <c r="L116" s="16">
        <v>2.75</v>
      </c>
      <c r="N116" s="16">
        <v>8</v>
      </c>
      <c r="O116" s="16" t="s">
        <v>17</v>
      </c>
      <c r="P116" s="16">
        <v>17.25</v>
      </c>
      <c r="Q116" s="16" t="s">
        <v>21</v>
      </c>
      <c r="S116" s="16">
        <v>1000</v>
      </c>
      <c r="T116" s="16">
        <v>3.25</v>
      </c>
      <c r="U116" s="16">
        <v>2.75</v>
      </c>
      <c r="V116" s="16" t="s">
        <v>75</v>
      </c>
      <c r="X116" s="16" t="s">
        <v>19</v>
      </c>
      <c r="AC116" s="16" t="s">
        <v>1319</v>
      </c>
      <c r="AD116" s="17">
        <v>147</v>
      </c>
      <c r="AE116" s="17">
        <v>9</v>
      </c>
      <c r="AF116" s="17">
        <v>42</v>
      </c>
      <c r="AG116" s="17" t="s">
        <v>17</v>
      </c>
      <c r="AH116" s="17">
        <v>42</v>
      </c>
      <c r="AI116" s="39" t="e">
        <f>VLOOKUP(A116,'2016 Results'!C138:AG449,15,FALSE)</f>
        <v>#N/A</v>
      </c>
      <c r="AJ116" s="39"/>
      <c r="AK116" s="17">
        <v>1000</v>
      </c>
      <c r="AL116" s="17" t="s">
        <v>21</v>
      </c>
      <c r="AN116" s="17">
        <v>2</v>
      </c>
      <c r="AP116" s="17">
        <v>2</v>
      </c>
      <c r="AR116" s="17" t="s">
        <v>59</v>
      </c>
      <c r="AT116" s="25">
        <v>1500000</v>
      </c>
      <c r="AW116" s="17">
        <v>42</v>
      </c>
      <c r="AX116" s="17" t="s">
        <v>17</v>
      </c>
      <c r="AY116" s="17">
        <v>42</v>
      </c>
      <c r="AZ116" s="17">
        <v>1000</v>
      </c>
      <c r="BA116" s="17" t="s">
        <v>21</v>
      </c>
      <c r="BC116" s="17">
        <v>2</v>
      </c>
      <c r="BE116" s="17">
        <v>2</v>
      </c>
      <c r="BG116" s="17" t="s">
        <v>59</v>
      </c>
      <c r="BI116" s="25">
        <v>1500000</v>
      </c>
      <c r="BL116" s="18" t="s">
        <v>20</v>
      </c>
      <c r="BS116" s="19" t="s">
        <v>17</v>
      </c>
      <c r="BT116" s="19">
        <v>18.5</v>
      </c>
      <c r="BU116" s="19" t="s">
        <v>20</v>
      </c>
    </row>
    <row r="117" spans="1:75" x14ac:dyDescent="0.25">
      <c r="A117" s="14" t="s">
        <v>2248</v>
      </c>
      <c r="B117" s="60">
        <f>VLOOKUP(A117,Pop!A137:B1081,2,FALSE)</f>
        <v>461</v>
      </c>
      <c r="C117" s="15" t="s">
        <v>17</v>
      </c>
      <c r="D117" s="16">
        <v>230</v>
      </c>
      <c r="E117" s="16" t="s">
        <v>17</v>
      </c>
      <c r="F117" s="16">
        <v>11.03</v>
      </c>
      <c r="G117" s="16" t="s">
        <v>21</v>
      </c>
      <c r="I117" s="16">
        <v>1000</v>
      </c>
      <c r="J117" s="16" t="s">
        <v>1476</v>
      </c>
      <c r="K117" s="16">
        <v>25.75</v>
      </c>
      <c r="L117" s="16">
        <v>44.15</v>
      </c>
      <c r="N117" s="16">
        <v>22</v>
      </c>
      <c r="O117" s="16" t="s">
        <v>17</v>
      </c>
      <c r="P117" s="16">
        <v>11.03</v>
      </c>
      <c r="Q117" s="16" t="s">
        <v>21</v>
      </c>
      <c r="S117" s="16">
        <v>1000</v>
      </c>
      <c r="T117" s="16" t="s">
        <v>1476</v>
      </c>
      <c r="U117" s="16">
        <v>99.35</v>
      </c>
      <c r="V117" s="16" t="s">
        <v>75</v>
      </c>
      <c r="X117" s="16" t="s">
        <v>19</v>
      </c>
      <c r="AD117" s="17">
        <v>205</v>
      </c>
      <c r="AE117" s="17">
        <v>22</v>
      </c>
      <c r="AF117" s="17">
        <v>13.5</v>
      </c>
      <c r="AG117" s="17" t="s">
        <v>17</v>
      </c>
      <c r="AH117" s="17">
        <v>8.82</v>
      </c>
      <c r="AI117" s="39" t="e">
        <f>VLOOKUP(A117,'2016 Results'!C140:AG451,15,FALSE)</f>
        <v>#N/A</v>
      </c>
      <c r="AJ117" s="39"/>
      <c r="AK117" s="17">
        <v>1000</v>
      </c>
      <c r="AL117" s="17" t="s">
        <v>21</v>
      </c>
      <c r="AN117" s="17" t="s">
        <v>1477</v>
      </c>
      <c r="AP117" s="17">
        <v>8.82</v>
      </c>
      <c r="AQ117" s="17" t="s">
        <v>1478</v>
      </c>
      <c r="AR117" s="17" t="s">
        <v>19</v>
      </c>
      <c r="AW117" s="17">
        <v>13.36</v>
      </c>
      <c r="AX117" s="17" t="s">
        <v>17</v>
      </c>
      <c r="AY117" s="17">
        <v>8.82</v>
      </c>
      <c r="AZ117" s="17">
        <v>1000</v>
      </c>
      <c r="BA117" s="17" t="s">
        <v>21</v>
      </c>
      <c r="BC117" s="17" t="s">
        <v>1477</v>
      </c>
      <c r="BE117" s="17">
        <v>8.82</v>
      </c>
      <c r="BF117" s="17" t="s">
        <v>1478</v>
      </c>
      <c r="BG117" s="17" t="s">
        <v>19</v>
      </c>
      <c r="BL117" s="18" t="s">
        <v>17</v>
      </c>
      <c r="BM117" s="18">
        <v>5</v>
      </c>
      <c r="BN117" s="18">
        <v>5</v>
      </c>
      <c r="BO117" s="18" t="s">
        <v>38</v>
      </c>
      <c r="BQ117" s="18" t="s">
        <v>1479</v>
      </c>
      <c r="BR117" s="18" t="s">
        <v>1480</v>
      </c>
      <c r="BS117" s="19" t="s">
        <v>20</v>
      </c>
      <c r="BU117" s="19" t="s">
        <v>20</v>
      </c>
    </row>
    <row r="118" spans="1:75" x14ac:dyDescent="0.25">
      <c r="A118" s="14" t="s">
        <v>2219</v>
      </c>
      <c r="B118" s="60">
        <f>VLOOKUP(A118,Pop!A138:B1082,2,FALSE)</f>
        <v>999</v>
      </c>
      <c r="C118" s="15" t="s">
        <v>17</v>
      </c>
      <c r="D118" s="16">
        <v>498</v>
      </c>
      <c r="E118" s="16" t="s">
        <v>17</v>
      </c>
      <c r="F118" s="27">
        <v>21.08</v>
      </c>
      <c r="G118" s="16" t="s">
        <v>21</v>
      </c>
      <c r="I118" s="16">
        <v>0</v>
      </c>
      <c r="J118" s="27">
        <v>4.3</v>
      </c>
      <c r="K118" s="27">
        <v>45.58</v>
      </c>
      <c r="L118" s="27">
        <v>64.08</v>
      </c>
      <c r="N118" s="16">
        <v>100</v>
      </c>
      <c r="O118" s="16" t="s">
        <v>17</v>
      </c>
      <c r="P118" s="27">
        <v>21.08</v>
      </c>
      <c r="Q118" s="16" t="s">
        <v>21</v>
      </c>
      <c r="S118" s="16">
        <v>0</v>
      </c>
      <c r="T118" s="27">
        <v>4.3</v>
      </c>
      <c r="U118" s="27">
        <v>128.58000000000001</v>
      </c>
      <c r="V118" s="27">
        <v>881.08</v>
      </c>
      <c r="X118" s="16" t="s">
        <v>22</v>
      </c>
      <c r="Z118" s="16" t="s">
        <v>83</v>
      </c>
      <c r="AD118" s="17">
        <v>498</v>
      </c>
      <c r="AE118" s="17">
        <v>100</v>
      </c>
      <c r="AF118" s="22">
        <v>49</v>
      </c>
      <c r="AG118" s="17" t="s">
        <v>17</v>
      </c>
      <c r="AH118" s="22">
        <v>30.38</v>
      </c>
      <c r="AI118" s="39" t="e">
        <f>VLOOKUP(A118,'2016 Results'!C141:AG452,15,FALSE)</f>
        <v>#N/A</v>
      </c>
      <c r="AJ118" s="39"/>
      <c r="AK118" s="17">
        <v>0</v>
      </c>
      <c r="AL118" s="17" t="s">
        <v>21</v>
      </c>
      <c r="AN118" s="22">
        <v>5.45</v>
      </c>
      <c r="AP118" s="17" t="s">
        <v>84</v>
      </c>
      <c r="AR118" s="17" t="s">
        <v>22</v>
      </c>
      <c r="AT118" s="17" t="s">
        <v>85</v>
      </c>
      <c r="AW118" s="22">
        <v>100</v>
      </c>
      <c r="AX118" s="17" t="s">
        <v>17</v>
      </c>
      <c r="AY118" s="22">
        <v>30.38</v>
      </c>
      <c r="AZ118" s="17">
        <v>0</v>
      </c>
      <c r="BA118" s="17" t="s">
        <v>21</v>
      </c>
      <c r="BC118" s="17" t="s">
        <v>86</v>
      </c>
      <c r="BE118" s="17" t="s">
        <v>87</v>
      </c>
      <c r="BG118" s="17" t="s">
        <v>22</v>
      </c>
      <c r="BI118" s="17" t="s">
        <v>85</v>
      </c>
      <c r="BL118" s="18" t="s">
        <v>20</v>
      </c>
      <c r="BS118" s="19" t="s">
        <v>20</v>
      </c>
      <c r="BU118" s="19" t="s">
        <v>20</v>
      </c>
    </row>
    <row r="119" spans="1:75" x14ac:dyDescent="0.25">
      <c r="A119" s="14" t="s">
        <v>879</v>
      </c>
      <c r="B119" s="60">
        <f>VLOOKUP(A119,Pop!A139:B1083,2,FALSE)</f>
        <v>866</v>
      </c>
      <c r="C119" s="15" t="s">
        <v>17</v>
      </c>
      <c r="D119" s="16">
        <v>380</v>
      </c>
      <c r="E119" s="16" t="s">
        <v>17</v>
      </c>
      <c r="F119" s="16">
        <v>19</v>
      </c>
      <c r="G119" s="16" t="s">
        <v>38</v>
      </c>
      <c r="H119" s="16" t="s">
        <v>317</v>
      </c>
      <c r="I119" s="16">
        <v>1000</v>
      </c>
      <c r="J119" s="16">
        <v>2.4500000000000002</v>
      </c>
      <c r="K119" s="27">
        <v>28.8</v>
      </c>
      <c r="L119" s="27">
        <v>41.05</v>
      </c>
      <c r="N119" s="16">
        <v>20</v>
      </c>
      <c r="O119" s="16" t="s">
        <v>17</v>
      </c>
      <c r="P119" s="27">
        <v>19</v>
      </c>
      <c r="Q119" s="16" t="s">
        <v>38</v>
      </c>
      <c r="R119" s="16" t="s">
        <v>317</v>
      </c>
      <c r="S119" s="24">
        <v>1000</v>
      </c>
      <c r="T119" s="27">
        <v>2.4500000000000002</v>
      </c>
      <c r="U119" s="27">
        <v>77.8</v>
      </c>
      <c r="V119" s="16" t="s">
        <v>95</v>
      </c>
      <c r="X119" s="16" t="s">
        <v>80</v>
      </c>
      <c r="AD119" s="17">
        <v>380</v>
      </c>
      <c r="AE119" s="17">
        <v>20</v>
      </c>
      <c r="AF119" s="22">
        <v>19</v>
      </c>
      <c r="AG119" s="17" t="s">
        <v>17</v>
      </c>
      <c r="AH119" s="22">
        <v>19</v>
      </c>
      <c r="AI119" s="39">
        <f>VLOOKUP(A119,'2016 Results'!C142:AG453,15,FALSE)</f>
        <v>18</v>
      </c>
      <c r="AJ119" s="39">
        <f t="shared" si="2"/>
        <v>1</v>
      </c>
      <c r="AK119" s="17" t="s">
        <v>882</v>
      </c>
      <c r="AL119" s="17" t="s">
        <v>38</v>
      </c>
      <c r="AM119" s="17" t="s">
        <v>883</v>
      </c>
      <c r="AN119" s="22">
        <v>19</v>
      </c>
      <c r="AR119" s="17" t="s">
        <v>19</v>
      </c>
      <c r="AW119" s="22">
        <v>19</v>
      </c>
      <c r="AX119" s="17" t="s">
        <v>17</v>
      </c>
      <c r="AY119" s="22">
        <v>19</v>
      </c>
      <c r="AZ119" s="17" t="s">
        <v>882</v>
      </c>
      <c r="BA119" s="17" t="s">
        <v>38</v>
      </c>
      <c r="BB119" s="17" t="s">
        <v>102</v>
      </c>
      <c r="BC119" s="22">
        <v>19</v>
      </c>
      <c r="BG119" s="17" t="s">
        <v>19</v>
      </c>
      <c r="BL119" s="18" t="s">
        <v>20</v>
      </c>
      <c r="BS119" s="19" t="s">
        <v>20</v>
      </c>
      <c r="BU119" s="19" t="s">
        <v>17</v>
      </c>
      <c r="BV119" s="53">
        <v>1</v>
      </c>
    </row>
    <row r="120" spans="1:75" x14ac:dyDescent="0.25">
      <c r="A120" s="14" t="s">
        <v>2167</v>
      </c>
      <c r="B120" s="60">
        <f>VLOOKUP(A120,Pop!A140:B1084,2,FALSE)</f>
        <v>132</v>
      </c>
      <c r="C120" s="15" t="s">
        <v>17</v>
      </c>
      <c r="D120" s="16">
        <v>75</v>
      </c>
      <c r="E120" s="16" t="s">
        <v>17</v>
      </c>
      <c r="F120" s="16">
        <v>9.25</v>
      </c>
      <c r="G120" s="16" t="s">
        <v>21</v>
      </c>
      <c r="I120" s="16">
        <v>1000</v>
      </c>
      <c r="J120" s="16">
        <v>4.25</v>
      </c>
      <c r="K120" s="16">
        <v>27.25</v>
      </c>
      <c r="L120" s="16">
        <v>54.5</v>
      </c>
      <c r="N120" s="16">
        <v>4</v>
      </c>
      <c r="O120" s="16" t="s">
        <v>17</v>
      </c>
      <c r="P120" s="16">
        <v>9.25</v>
      </c>
      <c r="Q120" s="16" t="s">
        <v>21</v>
      </c>
      <c r="S120" s="16">
        <v>1000</v>
      </c>
      <c r="T120" s="16">
        <v>4.5</v>
      </c>
      <c r="X120" s="16" t="s">
        <v>19</v>
      </c>
      <c r="AD120" s="17">
        <v>75</v>
      </c>
      <c r="AE120" s="17">
        <v>4</v>
      </c>
      <c r="AF120" s="17">
        <v>15</v>
      </c>
      <c r="AG120" s="17" t="s">
        <v>17</v>
      </c>
      <c r="AH120" s="17">
        <v>15</v>
      </c>
      <c r="AI120" s="39" t="e">
        <f>VLOOKUP(A120,'2016 Results'!C143:AG454,15,FALSE)</f>
        <v>#N/A</v>
      </c>
      <c r="AJ120" s="39"/>
      <c r="AQ120" s="17" t="s">
        <v>536</v>
      </c>
      <c r="AR120" s="17" t="s">
        <v>19</v>
      </c>
      <c r="AW120" s="17">
        <v>15</v>
      </c>
      <c r="AX120" s="17" t="s">
        <v>17</v>
      </c>
      <c r="AY120" s="17">
        <v>15</v>
      </c>
      <c r="BF120" s="17" t="s">
        <v>536</v>
      </c>
      <c r="BG120" s="17" t="s">
        <v>19</v>
      </c>
      <c r="BL120" s="18" t="s">
        <v>20</v>
      </c>
      <c r="BS120" s="19" t="s">
        <v>20</v>
      </c>
      <c r="BU120" s="19" t="s">
        <v>20</v>
      </c>
    </row>
    <row r="121" spans="1:75" x14ac:dyDescent="0.25">
      <c r="A121" s="14" t="s">
        <v>2165</v>
      </c>
      <c r="B121" s="60">
        <f>VLOOKUP(A121,Pop!A142:B1086,2,FALSE)</f>
        <v>239</v>
      </c>
      <c r="C121" s="15" t="s">
        <v>17</v>
      </c>
      <c r="D121" s="16">
        <v>100</v>
      </c>
      <c r="E121" s="16" t="s">
        <v>17</v>
      </c>
      <c r="F121" s="16">
        <v>19.5</v>
      </c>
      <c r="G121" s="16" t="s">
        <v>21</v>
      </c>
      <c r="I121" s="16">
        <v>1000</v>
      </c>
      <c r="J121" s="16">
        <v>10.5</v>
      </c>
      <c r="K121" s="16">
        <v>61.5</v>
      </c>
      <c r="L121" s="16">
        <v>114</v>
      </c>
      <c r="N121" s="16">
        <v>13</v>
      </c>
      <c r="O121" s="16" t="s">
        <v>17</v>
      </c>
      <c r="P121" s="16">
        <v>19.5</v>
      </c>
      <c r="Q121" s="16" t="s">
        <v>21</v>
      </c>
      <c r="S121" s="16">
        <v>1000</v>
      </c>
      <c r="T121" s="16">
        <v>10.5</v>
      </c>
      <c r="U121" s="16">
        <v>271.5</v>
      </c>
      <c r="V121" s="16" t="s">
        <v>75</v>
      </c>
      <c r="X121" s="16" t="s">
        <v>19</v>
      </c>
      <c r="AD121" s="17">
        <v>100</v>
      </c>
      <c r="AE121" s="17">
        <v>12</v>
      </c>
      <c r="AF121" s="17">
        <v>50.5</v>
      </c>
      <c r="AG121" s="17" t="s">
        <v>17</v>
      </c>
      <c r="AH121" s="17">
        <v>34</v>
      </c>
      <c r="AI121" s="39" t="str">
        <f>VLOOKUP(A121,'2016 Results'!C145:AG456,15,FALSE)</f>
        <v/>
      </c>
      <c r="AJ121" s="39"/>
      <c r="AK121" s="17">
        <v>1000</v>
      </c>
      <c r="AL121" s="17" t="s">
        <v>21</v>
      </c>
      <c r="AN121" s="17">
        <v>10</v>
      </c>
      <c r="AR121" s="17" t="s">
        <v>147</v>
      </c>
      <c r="AU121" s="17" t="s">
        <v>346</v>
      </c>
      <c r="AW121" s="17">
        <v>34</v>
      </c>
      <c r="AX121" s="17" t="s">
        <v>17</v>
      </c>
      <c r="AY121" s="17">
        <v>34</v>
      </c>
      <c r="AZ121" s="17">
        <v>1000</v>
      </c>
      <c r="BA121" s="17" t="s">
        <v>21</v>
      </c>
      <c r="BC121" s="17">
        <v>10</v>
      </c>
      <c r="BG121" s="17" t="s">
        <v>42</v>
      </c>
      <c r="BK121" s="17" t="s">
        <v>347</v>
      </c>
      <c r="BL121" s="18" t="s">
        <v>20</v>
      </c>
      <c r="BS121" s="19" t="s">
        <v>20</v>
      </c>
      <c r="BU121" s="19" t="s">
        <v>20</v>
      </c>
    </row>
    <row r="122" spans="1:75" x14ac:dyDescent="0.25">
      <c r="A122" s="14" t="s">
        <v>322</v>
      </c>
      <c r="B122" s="60">
        <f>VLOOKUP(A122,Pop!A143:B1087,2,FALSE)</f>
        <v>908</v>
      </c>
      <c r="C122" s="15" t="s">
        <v>17</v>
      </c>
      <c r="D122" s="16">
        <v>334</v>
      </c>
      <c r="E122" s="16" t="s">
        <v>17</v>
      </c>
      <c r="F122" s="16">
        <v>20</v>
      </c>
      <c r="G122" s="16" t="s">
        <v>21</v>
      </c>
      <c r="I122" s="16">
        <v>1000</v>
      </c>
      <c r="J122" s="16">
        <v>2.5500000000000002E-3</v>
      </c>
      <c r="K122" s="16">
        <v>30.2</v>
      </c>
      <c r="L122" s="16">
        <v>42.95</v>
      </c>
      <c r="N122" s="16">
        <v>26</v>
      </c>
      <c r="O122" s="16" t="s">
        <v>17</v>
      </c>
      <c r="P122" s="16">
        <v>20</v>
      </c>
      <c r="Q122" s="16" t="s">
        <v>21</v>
      </c>
      <c r="S122" s="16">
        <v>1000</v>
      </c>
      <c r="T122" s="16">
        <v>2.5500000000000002E-3</v>
      </c>
      <c r="U122" s="16">
        <v>81.2</v>
      </c>
      <c r="V122" s="16">
        <v>527.45000000000005</v>
      </c>
      <c r="X122" s="16" t="s">
        <v>19</v>
      </c>
      <c r="AD122" s="17">
        <v>331</v>
      </c>
      <c r="AE122" s="17">
        <v>26</v>
      </c>
      <c r="AF122" s="17">
        <v>13</v>
      </c>
      <c r="AG122" s="17" t="s">
        <v>17</v>
      </c>
      <c r="AH122" s="17">
        <v>13</v>
      </c>
      <c r="AI122" s="39">
        <f>VLOOKUP(A122,'2016 Results'!C146:AG457,15,FALSE)</f>
        <v>12</v>
      </c>
      <c r="AJ122" s="39">
        <f t="shared" si="2"/>
        <v>1</v>
      </c>
      <c r="AK122" s="17" t="s">
        <v>150</v>
      </c>
      <c r="AL122" s="17" t="s">
        <v>38</v>
      </c>
      <c r="AM122" s="17" t="s">
        <v>102</v>
      </c>
      <c r="AN122" s="17">
        <v>0</v>
      </c>
      <c r="AO122" s="17">
        <v>13</v>
      </c>
      <c r="AP122" s="17">
        <v>13</v>
      </c>
      <c r="AR122" s="17" t="s">
        <v>19</v>
      </c>
      <c r="AW122" s="17">
        <v>13</v>
      </c>
      <c r="AX122" s="17" t="s">
        <v>17</v>
      </c>
      <c r="AY122" s="17">
        <v>13</v>
      </c>
      <c r="AZ122" s="17">
        <v>1000</v>
      </c>
      <c r="BA122" s="17" t="s">
        <v>21</v>
      </c>
      <c r="BC122" s="17">
        <v>1.5E-3</v>
      </c>
      <c r="BE122" s="17">
        <v>13</v>
      </c>
      <c r="BG122" s="17" t="s">
        <v>19</v>
      </c>
      <c r="BL122" s="18" t="s">
        <v>20</v>
      </c>
      <c r="BS122" s="19" t="s">
        <v>20</v>
      </c>
      <c r="BU122" s="19" t="s">
        <v>17</v>
      </c>
      <c r="BV122" s="54">
        <v>4</v>
      </c>
    </row>
    <row r="123" spans="1:75" x14ac:dyDescent="0.25">
      <c r="A123" s="14" t="s">
        <v>2624</v>
      </c>
      <c r="B123" s="60">
        <f>VLOOKUP(A123,Pop!A144:B1088,2,FALSE)</f>
        <v>9826</v>
      </c>
      <c r="C123" s="15" t="s">
        <v>17</v>
      </c>
      <c r="D123" s="16">
        <v>3966</v>
      </c>
      <c r="E123" s="16" t="s">
        <v>17</v>
      </c>
      <c r="F123" s="16">
        <v>13</v>
      </c>
      <c r="G123" s="16" t="s">
        <v>21</v>
      </c>
      <c r="I123" s="16" t="s">
        <v>1867</v>
      </c>
      <c r="J123" s="16" t="s">
        <v>1868</v>
      </c>
      <c r="K123" s="27">
        <v>20.5</v>
      </c>
      <c r="L123" s="27">
        <v>33</v>
      </c>
      <c r="N123" s="16">
        <v>400</v>
      </c>
      <c r="O123" s="16" t="s">
        <v>17</v>
      </c>
      <c r="P123" s="27">
        <v>13</v>
      </c>
      <c r="Q123" s="16" t="s">
        <v>21</v>
      </c>
      <c r="S123" s="16" t="s">
        <v>1867</v>
      </c>
      <c r="T123" s="16" t="s">
        <v>1869</v>
      </c>
      <c r="U123" s="27">
        <v>70.5</v>
      </c>
      <c r="V123" s="27">
        <v>349.3</v>
      </c>
      <c r="X123" s="16" t="s">
        <v>19</v>
      </c>
      <c r="AD123" s="17">
        <v>3808</v>
      </c>
      <c r="AE123" s="17">
        <v>376</v>
      </c>
      <c r="AF123" s="17">
        <v>18</v>
      </c>
      <c r="AG123" s="17" t="s">
        <v>17</v>
      </c>
      <c r="AH123" s="17">
        <v>7.72</v>
      </c>
      <c r="AI123" s="39">
        <f>VLOOKUP(A123,'2016 Results'!C147:AG458,15,FALSE)</f>
        <v>7.72</v>
      </c>
      <c r="AJ123" s="39">
        <f t="shared" si="2"/>
        <v>0</v>
      </c>
      <c r="AK123" s="17">
        <v>0</v>
      </c>
      <c r="AL123" s="17" t="s">
        <v>38</v>
      </c>
      <c r="AM123" s="17" t="s">
        <v>62</v>
      </c>
      <c r="AN123" s="17" t="s">
        <v>1870</v>
      </c>
      <c r="AO123" s="17" t="s">
        <v>1871</v>
      </c>
      <c r="AR123" s="17" t="s">
        <v>19</v>
      </c>
      <c r="AW123" s="22">
        <v>282</v>
      </c>
      <c r="AX123" s="17" t="s">
        <v>17</v>
      </c>
      <c r="AY123" s="22">
        <v>7.72</v>
      </c>
      <c r="AZ123" s="17">
        <v>0</v>
      </c>
      <c r="BA123" s="17" t="s">
        <v>38</v>
      </c>
      <c r="BB123" s="17" t="s">
        <v>62</v>
      </c>
      <c r="BC123" s="17" t="s">
        <v>1870</v>
      </c>
      <c r="BD123" s="17" t="s">
        <v>1872</v>
      </c>
      <c r="BG123" s="17" t="s">
        <v>19</v>
      </c>
      <c r="BL123" s="18" t="s">
        <v>17</v>
      </c>
      <c r="BM123" s="18">
        <v>4</v>
      </c>
      <c r="BN123" s="18">
        <v>7</v>
      </c>
      <c r="BO123" s="18" t="s">
        <v>38</v>
      </c>
      <c r="BQ123" s="18" t="s">
        <v>62</v>
      </c>
      <c r="BR123" s="18" t="s">
        <v>1064</v>
      </c>
      <c r="BS123" s="19" t="s">
        <v>17</v>
      </c>
      <c r="BT123" s="19">
        <v>11</v>
      </c>
      <c r="BU123" s="19" t="s">
        <v>20</v>
      </c>
    </row>
    <row r="124" spans="1:75" x14ac:dyDescent="0.25">
      <c r="A124" s="14" t="s">
        <v>2223</v>
      </c>
      <c r="B124" s="60">
        <f>VLOOKUP(A124,Pop!A145:B1089,2,FALSE)</f>
        <v>3765</v>
      </c>
      <c r="C124" s="15" t="s">
        <v>17</v>
      </c>
      <c r="E124" s="16" t="s">
        <v>20</v>
      </c>
      <c r="O124" s="16" t="s">
        <v>20</v>
      </c>
      <c r="AD124" s="17">
        <v>1700</v>
      </c>
      <c r="AE124" s="17">
        <v>200</v>
      </c>
      <c r="AF124" s="17">
        <v>38</v>
      </c>
      <c r="AG124" s="17" t="s">
        <v>17</v>
      </c>
      <c r="AH124" s="17">
        <v>19.5</v>
      </c>
      <c r="AI124" s="39">
        <f>VLOOKUP(A124,'2016 Results'!C148:AG459,15,FALSE)</f>
        <v>75</v>
      </c>
      <c r="AJ124" s="39">
        <f t="shared" si="2"/>
        <v>-55.5</v>
      </c>
      <c r="AK124" s="17">
        <v>500</v>
      </c>
      <c r="AL124" s="17" t="s">
        <v>21</v>
      </c>
      <c r="AN124" s="17">
        <v>1.8</v>
      </c>
      <c r="AR124" s="17" t="s">
        <v>80</v>
      </c>
      <c r="AW124" s="17">
        <v>38</v>
      </c>
      <c r="AX124" s="17" t="s">
        <v>17</v>
      </c>
      <c r="AY124" s="17">
        <v>21.8</v>
      </c>
      <c r="AZ124" s="17">
        <v>500</v>
      </c>
      <c r="BA124" s="17" t="s">
        <v>21</v>
      </c>
      <c r="BC124" s="17">
        <v>1.8</v>
      </c>
      <c r="BG124" s="17" t="s">
        <v>80</v>
      </c>
      <c r="BL124" s="18" t="s">
        <v>47</v>
      </c>
      <c r="BS124" s="19" t="s">
        <v>20</v>
      </c>
      <c r="BU124" s="19" t="s">
        <v>20</v>
      </c>
    </row>
    <row r="125" spans="1:75" x14ac:dyDescent="0.25">
      <c r="A125" s="14" t="s">
        <v>585</v>
      </c>
      <c r="B125" s="60">
        <f>VLOOKUP(A125,Pop!A146:B1090,2,FALSE)</f>
        <v>294</v>
      </c>
      <c r="C125" s="15" t="s">
        <v>17</v>
      </c>
      <c r="D125" s="16">
        <v>100</v>
      </c>
      <c r="E125" s="16" t="s">
        <v>17</v>
      </c>
      <c r="F125" s="16">
        <v>15</v>
      </c>
      <c r="G125" s="16" t="s">
        <v>21</v>
      </c>
      <c r="I125" s="16">
        <v>2000</v>
      </c>
      <c r="J125" s="16" t="s">
        <v>588</v>
      </c>
      <c r="K125" s="16">
        <v>22.5</v>
      </c>
      <c r="L125" s="16">
        <v>35</v>
      </c>
      <c r="N125" s="16">
        <v>25</v>
      </c>
      <c r="O125" s="16" t="s">
        <v>17</v>
      </c>
      <c r="P125" s="16">
        <v>15</v>
      </c>
      <c r="Q125" s="16" t="s">
        <v>21</v>
      </c>
      <c r="S125" s="16">
        <v>2000</v>
      </c>
      <c r="T125" s="16">
        <v>2.5</v>
      </c>
      <c r="U125" s="16">
        <v>72.5</v>
      </c>
      <c r="V125" s="16">
        <v>510</v>
      </c>
      <c r="X125" s="16" t="s">
        <v>42</v>
      </c>
      <c r="AB125" s="16" t="s">
        <v>589</v>
      </c>
      <c r="AD125" s="17">
        <v>100</v>
      </c>
      <c r="AE125" s="17">
        <v>25</v>
      </c>
      <c r="AF125" s="17">
        <v>32.5</v>
      </c>
      <c r="AG125" s="17" t="s">
        <v>17</v>
      </c>
      <c r="AH125" s="17">
        <v>25</v>
      </c>
      <c r="AI125" s="39" t="e">
        <f>VLOOKUP(A125,'2016 Results'!C149:AG460,15,FALSE)</f>
        <v>#N/A</v>
      </c>
      <c r="AJ125" s="39"/>
      <c r="AK125" s="17">
        <v>2000</v>
      </c>
      <c r="AL125" s="17" t="s">
        <v>21</v>
      </c>
      <c r="AN125" s="17" t="s">
        <v>590</v>
      </c>
      <c r="AP125" s="17">
        <v>2.5</v>
      </c>
      <c r="AR125" s="17" t="s">
        <v>42</v>
      </c>
      <c r="AV125" s="17" t="s">
        <v>591</v>
      </c>
      <c r="AW125" s="17">
        <v>37.5</v>
      </c>
      <c r="AX125" s="17" t="s">
        <v>17</v>
      </c>
      <c r="AY125" s="17">
        <v>25</v>
      </c>
      <c r="AZ125" s="17">
        <v>2000</v>
      </c>
      <c r="BA125" s="17" t="s">
        <v>21</v>
      </c>
      <c r="BC125" s="17" t="s">
        <v>590</v>
      </c>
      <c r="BE125" s="17" t="s">
        <v>590</v>
      </c>
      <c r="BG125" s="17" t="s">
        <v>42</v>
      </c>
      <c r="BK125" s="17" t="s">
        <v>592</v>
      </c>
      <c r="BL125" s="18" t="s">
        <v>20</v>
      </c>
      <c r="BS125" s="19" t="s">
        <v>17</v>
      </c>
      <c r="BT125" s="19">
        <v>18</v>
      </c>
      <c r="BU125" s="19" t="s">
        <v>20</v>
      </c>
    </row>
    <row r="126" spans="1:75" x14ac:dyDescent="0.25">
      <c r="A126" s="14" t="s">
        <v>2186</v>
      </c>
      <c r="B126" s="60">
        <f>VLOOKUP(A126,Pop!A147:B1091,2,FALSE)</f>
        <v>384</v>
      </c>
      <c r="C126" s="15" t="s">
        <v>17</v>
      </c>
      <c r="D126" s="16" t="s">
        <v>95</v>
      </c>
      <c r="E126" s="16" t="s">
        <v>20</v>
      </c>
      <c r="N126" s="16" t="s">
        <v>1141</v>
      </c>
      <c r="O126" s="16" t="s">
        <v>20</v>
      </c>
      <c r="AD126" s="17">
        <v>155</v>
      </c>
      <c r="AF126" s="17">
        <v>45</v>
      </c>
      <c r="AG126" s="17" t="s">
        <v>17</v>
      </c>
      <c r="AH126" s="17" t="s">
        <v>1142</v>
      </c>
      <c r="AI126" s="39" t="str">
        <f>VLOOKUP(A126,'2016 Results'!C150:AG461,15,FALSE)</f>
        <v/>
      </c>
      <c r="AJ126" s="39"/>
      <c r="AN126" s="17">
        <v>45</v>
      </c>
      <c r="AR126" s="17" t="s">
        <v>59</v>
      </c>
      <c r="AX126" s="17" t="s">
        <v>20</v>
      </c>
      <c r="BL126" s="18" t="s">
        <v>20</v>
      </c>
      <c r="BS126" s="19" t="s">
        <v>20</v>
      </c>
      <c r="BU126" s="19" t="s">
        <v>20</v>
      </c>
    </row>
    <row r="127" spans="1:75" x14ac:dyDescent="0.25">
      <c r="A127" s="14" t="s">
        <v>622</v>
      </c>
      <c r="B127" s="60">
        <f>VLOOKUP(A127,Pop!A149:B1093,2,FALSE)</f>
        <v>505</v>
      </c>
      <c r="C127" s="15" t="s">
        <v>17</v>
      </c>
      <c r="D127" s="16">
        <v>247</v>
      </c>
      <c r="E127" s="16" t="s">
        <v>17</v>
      </c>
      <c r="F127" s="16">
        <v>17.73</v>
      </c>
      <c r="G127" s="16" t="s">
        <v>21</v>
      </c>
      <c r="I127" s="16">
        <v>1000</v>
      </c>
      <c r="J127" s="16" t="s">
        <v>625</v>
      </c>
      <c r="K127" s="16">
        <v>30.29</v>
      </c>
      <c r="L127" s="16">
        <v>45.99</v>
      </c>
      <c r="N127" s="16">
        <v>31</v>
      </c>
      <c r="O127" s="16" t="s">
        <v>17</v>
      </c>
      <c r="P127" s="16">
        <v>17.73</v>
      </c>
      <c r="Q127" s="16" t="s">
        <v>21</v>
      </c>
      <c r="S127" s="16">
        <v>1000</v>
      </c>
      <c r="T127" s="16">
        <v>3.14</v>
      </c>
      <c r="U127" s="16">
        <v>93.09</v>
      </c>
      <c r="V127" s="16">
        <v>642.59</v>
      </c>
      <c r="X127" s="16" t="s">
        <v>19</v>
      </c>
      <c r="Y127" s="16" t="s">
        <v>626</v>
      </c>
      <c r="AD127" s="17">
        <v>247</v>
      </c>
      <c r="AE127" s="17">
        <v>31</v>
      </c>
      <c r="AF127" s="17">
        <v>28.38</v>
      </c>
      <c r="AG127" s="17" t="s">
        <v>17</v>
      </c>
      <c r="AH127" s="17">
        <v>15.96</v>
      </c>
      <c r="AI127" s="39">
        <f>VLOOKUP(A127,'2016 Results'!C152:AG463,15,FALSE)</f>
        <v>14.48</v>
      </c>
      <c r="AJ127" s="39">
        <f t="shared" si="2"/>
        <v>1.4800000000000004</v>
      </c>
      <c r="AK127" s="17">
        <v>1000</v>
      </c>
      <c r="AL127" s="17" t="s">
        <v>21</v>
      </c>
      <c r="AN127" s="17">
        <v>6.21</v>
      </c>
      <c r="AP127" s="17" t="s">
        <v>627</v>
      </c>
      <c r="AR127" s="17" t="s">
        <v>19</v>
      </c>
      <c r="AS127" s="17" t="s">
        <v>628</v>
      </c>
      <c r="AW127" s="17">
        <v>28.38</v>
      </c>
      <c r="AX127" s="17" t="s">
        <v>17</v>
      </c>
      <c r="AY127" s="17">
        <v>15.96</v>
      </c>
      <c r="AZ127" s="17">
        <v>1000</v>
      </c>
      <c r="BA127" s="17" t="s">
        <v>21</v>
      </c>
      <c r="BC127" s="17">
        <v>6.21</v>
      </c>
      <c r="BE127" s="17" t="s">
        <v>627</v>
      </c>
      <c r="BG127" s="17" t="s">
        <v>19</v>
      </c>
      <c r="BH127" s="17" t="s">
        <v>628</v>
      </c>
      <c r="BL127" s="18" t="s">
        <v>20</v>
      </c>
      <c r="BS127" s="19" t="s">
        <v>20</v>
      </c>
      <c r="BU127" s="19" t="s">
        <v>17</v>
      </c>
      <c r="BV127" s="54">
        <v>4.75</v>
      </c>
    </row>
    <row r="128" spans="1:75" x14ac:dyDescent="0.25">
      <c r="A128" s="14" t="s">
        <v>1596</v>
      </c>
      <c r="B128" s="60">
        <f>VLOOKUP(A128,Pop!A150:B1094,2,FALSE)</f>
        <v>170</v>
      </c>
      <c r="C128" s="15" t="s">
        <v>17</v>
      </c>
      <c r="D128" s="16">
        <v>100</v>
      </c>
      <c r="E128" s="16" t="s">
        <v>17</v>
      </c>
      <c r="F128" s="16">
        <v>30</v>
      </c>
      <c r="G128" s="16" t="s">
        <v>21</v>
      </c>
      <c r="I128" s="16">
        <v>2000</v>
      </c>
      <c r="J128" s="16">
        <v>1.0999999999999999E-2</v>
      </c>
      <c r="K128" s="16">
        <v>63</v>
      </c>
      <c r="L128" s="16">
        <v>118</v>
      </c>
      <c r="N128" s="16">
        <v>0</v>
      </c>
      <c r="O128" s="16" t="s">
        <v>17</v>
      </c>
      <c r="AD128" s="17">
        <v>140</v>
      </c>
      <c r="AE128" s="17">
        <v>0</v>
      </c>
      <c r="AF128" s="17">
        <v>40</v>
      </c>
      <c r="AG128" s="17" t="s">
        <v>17</v>
      </c>
      <c r="AH128" s="17">
        <v>40</v>
      </c>
      <c r="AI128" s="39" t="e">
        <f>VLOOKUP(A128,'2016 Results'!C153:AG464,15,FALSE)</f>
        <v>#N/A</v>
      </c>
      <c r="AJ128" s="39"/>
      <c r="AK128" s="17" t="s">
        <v>1599</v>
      </c>
      <c r="AL128" s="17" t="s">
        <v>38</v>
      </c>
      <c r="AM128" s="17" t="s">
        <v>62</v>
      </c>
      <c r="AX128" s="17" t="s">
        <v>20</v>
      </c>
      <c r="BL128" s="18" t="s">
        <v>20</v>
      </c>
      <c r="BS128" s="19" t="s">
        <v>17</v>
      </c>
      <c r="BT128" s="19">
        <v>19.25</v>
      </c>
      <c r="BU128" s="19" t="s">
        <v>20</v>
      </c>
      <c r="BW128" s="57" t="s">
        <v>1600</v>
      </c>
    </row>
    <row r="129" spans="1:75" x14ac:dyDescent="0.25">
      <c r="A129" s="14" t="s">
        <v>1284</v>
      </c>
      <c r="B129" s="60">
        <f>VLOOKUP(A129,Pop!A151:B1095,2,FALSE)</f>
        <v>368</v>
      </c>
      <c r="C129" s="15" t="s">
        <v>17</v>
      </c>
      <c r="D129" s="16">
        <v>181</v>
      </c>
      <c r="E129" s="16" t="s">
        <v>17</v>
      </c>
      <c r="F129" s="16">
        <v>30.6</v>
      </c>
      <c r="G129" s="16" t="s">
        <v>21</v>
      </c>
      <c r="I129" s="16">
        <v>1000</v>
      </c>
      <c r="J129" s="16">
        <v>10.71</v>
      </c>
      <c r="K129" s="16">
        <v>73.44</v>
      </c>
      <c r="L129" s="16">
        <v>994.5</v>
      </c>
      <c r="N129" s="16">
        <v>25</v>
      </c>
      <c r="O129" s="16" t="s">
        <v>17</v>
      </c>
      <c r="P129" s="16">
        <v>30.6</v>
      </c>
      <c r="Q129" s="16" t="s">
        <v>21</v>
      </c>
      <c r="S129" s="16">
        <v>1000</v>
      </c>
      <c r="T129" s="16">
        <v>10.71</v>
      </c>
      <c r="U129" s="16">
        <v>287.64</v>
      </c>
      <c r="V129" s="16" t="s">
        <v>75</v>
      </c>
      <c r="X129" s="16" t="s">
        <v>19</v>
      </c>
      <c r="AD129" s="17">
        <v>161</v>
      </c>
      <c r="AE129" s="17">
        <v>24</v>
      </c>
      <c r="AF129" s="17">
        <v>56.3</v>
      </c>
      <c r="AG129" s="17" t="s">
        <v>17</v>
      </c>
      <c r="AH129" s="17">
        <v>56.3</v>
      </c>
      <c r="AI129" s="39">
        <f>VLOOKUP(A129,'2016 Results'!C154:AG465,15,FALSE)</f>
        <v>52</v>
      </c>
      <c r="AJ129" s="39">
        <f t="shared" si="2"/>
        <v>4.2999999999999972</v>
      </c>
      <c r="AK129" s="17">
        <v>1000</v>
      </c>
      <c r="AL129" s="17" t="s">
        <v>21</v>
      </c>
      <c r="AN129" s="17">
        <v>10.71</v>
      </c>
      <c r="AP129" s="17">
        <v>56.3</v>
      </c>
      <c r="AR129" s="17" t="s">
        <v>22</v>
      </c>
      <c r="AT129" s="17" t="s">
        <v>1287</v>
      </c>
      <c r="AW129" s="17">
        <v>56.3</v>
      </c>
      <c r="AX129" s="17" t="s">
        <v>17</v>
      </c>
      <c r="AY129" s="17">
        <v>56.3</v>
      </c>
      <c r="AZ129" s="17">
        <v>1000</v>
      </c>
      <c r="BA129" s="17" t="s">
        <v>21</v>
      </c>
      <c r="BC129" s="17">
        <v>10.71</v>
      </c>
      <c r="BE129" s="17">
        <v>56.3</v>
      </c>
      <c r="BG129" s="17" t="s">
        <v>22</v>
      </c>
      <c r="BL129" s="18" t="s">
        <v>20</v>
      </c>
      <c r="BS129" s="19" t="s">
        <v>20</v>
      </c>
      <c r="BU129" s="19" t="s">
        <v>17</v>
      </c>
      <c r="BV129" s="54">
        <v>14</v>
      </c>
    </row>
    <row r="130" spans="1:75" x14ac:dyDescent="0.25">
      <c r="A130" s="14" t="s">
        <v>1838</v>
      </c>
      <c r="B130" s="60">
        <f>VLOOKUP(A130,Pop!A152:B1096,2,FALSE)</f>
        <v>146</v>
      </c>
      <c r="C130" s="15" t="s">
        <v>17</v>
      </c>
      <c r="D130" s="16">
        <v>93</v>
      </c>
      <c r="E130" s="16" t="s">
        <v>17</v>
      </c>
      <c r="F130" s="27">
        <v>25</v>
      </c>
      <c r="G130" s="16" t="s">
        <v>21</v>
      </c>
      <c r="I130" s="16">
        <v>2200</v>
      </c>
      <c r="J130" s="16">
        <v>0.02</v>
      </c>
      <c r="K130" s="16">
        <v>4800</v>
      </c>
      <c r="L130" s="16">
        <v>9300</v>
      </c>
      <c r="N130" s="16">
        <v>12</v>
      </c>
      <c r="O130" s="16" t="s">
        <v>17</v>
      </c>
      <c r="P130" s="16">
        <v>25</v>
      </c>
      <c r="Q130" s="16" t="s">
        <v>21</v>
      </c>
      <c r="S130" s="16">
        <v>2200</v>
      </c>
      <c r="T130" s="16">
        <v>0.02</v>
      </c>
      <c r="X130" s="16" t="s">
        <v>19</v>
      </c>
      <c r="AD130" s="17">
        <v>81</v>
      </c>
      <c r="AE130" s="17">
        <v>11</v>
      </c>
      <c r="AF130" s="17">
        <v>45</v>
      </c>
      <c r="AG130" s="17" t="s">
        <v>17</v>
      </c>
      <c r="AH130" s="17">
        <v>45</v>
      </c>
      <c r="AI130" s="39">
        <v>45</v>
      </c>
      <c r="AJ130" s="39">
        <f t="shared" si="2"/>
        <v>0</v>
      </c>
      <c r="AK130" s="17" t="s">
        <v>95</v>
      </c>
      <c r="AL130" s="17" t="s">
        <v>38</v>
      </c>
      <c r="AM130" s="17" t="s">
        <v>62</v>
      </c>
      <c r="AR130" s="17" t="s">
        <v>42</v>
      </c>
      <c r="AV130" s="17" t="s">
        <v>62</v>
      </c>
      <c r="AW130" s="17">
        <v>45</v>
      </c>
      <c r="AX130" s="17" t="s">
        <v>17</v>
      </c>
      <c r="AY130" s="17">
        <v>45</v>
      </c>
      <c r="AZ130" s="17" t="s">
        <v>95</v>
      </c>
      <c r="BA130" s="17" t="s">
        <v>38</v>
      </c>
      <c r="BB130" s="17" t="s">
        <v>62</v>
      </c>
      <c r="BG130" s="17" t="s">
        <v>42</v>
      </c>
      <c r="BK130" s="17" t="s">
        <v>62</v>
      </c>
      <c r="BL130" s="18" t="s">
        <v>20</v>
      </c>
      <c r="BS130" s="19" t="s">
        <v>20</v>
      </c>
      <c r="BU130" s="19" t="s">
        <v>17</v>
      </c>
      <c r="BV130" s="54">
        <v>1.5</v>
      </c>
    </row>
    <row r="131" spans="1:75" x14ac:dyDescent="0.25">
      <c r="A131" s="14" t="s">
        <v>1250</v>
      </c>
      <c r="B131" s="60">
        <f>VLOOKUP(A131,Pop!A153:B1097,2,FALSE)</f>
        <v>808</v>
      </c>
      <c r="C131" s="15" t="s">
        <v>17</v>
      </c>
      <c r="D131" s="16">
        <v>286</v>
      </c>
      <c r="E131" s="16" t="s">
        <v>17</v>
      </c>
      <c r="F131" s="16">
        <v>20.75</v>
      </c>
      <c r="G131" s="16" t="s">
        <v>21</v>
      </c>
      <c r="I131" s="16">
        <v>2000</v>
      </c>
      <c r="J131" s="16">
        <v>3.7499999999999999E-3</v>
      </c>
      <c r="K131" s="16">
        <v>32</v>
      </c>
      <c r="L131" s="16">
        <v>50.75</v>
      </c>
      <c r="O131" s="16" t="s">
        <v>17</v>
      </c>
      <c r="P131" s="16">
        <v>20.75</v>
      </c>
      <c r="Q131" s="16" t="s">
        <v>21</v>
      </c>
      <c r="S131" s="16">
        <v>2000</v>
      </c>
      <c r="T131" s="16">
        <v>3.7499999999999999E-3</v>
      </c>
      <c r="U131" s="16">
        <v>32</v>
      </c>
      <c r="V131" s="16">
        <v>50.75</v>
      </c>
      <c r="X131" s="16" t="s">
        <v>19</v>
      </c>
      <c r="AD131" s="17">
        <v>286</v>
      </c>
      <c r="AE131" s="17">
        <v>3</v>
      </c>
      <c r="AG131" s="17" t="s">
        <v>17</v>
      </c>
      <c r="AH131" s="17">
        <v>44</v>
      </c>
      <c r="AI131" s="39" t="str">
        <f>VLOOKUP(A131,'2016 Results'!C156:AG467,15,FALSE)</f>
        <v/>
      </c>
      <c r="AJ131" s="39"/>
      <c r="AK131" s="17">
        <v>2000</v>
      </c>
      <c r="AL131" s="17" t="s">
        <v>21</v>
      </c>
      <c r="AN131" s="17">
        <v>3.2499999999999999E-3</v>
      </c>
      <c r="AX131" s="17" t="s">
        <v>17</v>
      </c>
      <c r="AY131" s="17">
        <v>44</v>
      </c>
      <c r="AZ131" s="17">
        <v>2000</v>
      </c>
      <c r="BA131" s="17" t="s">
        <v>21</v>
      </c>
      <c r="BC131" s="17">
        <v>3.2499999999999999E-3</v>
      </c>
      <c r="BG131" s="17" t="s">
        <v>59</v>
      </c>
      <c r="BL131" s="18" t="s">
        <v>47</v>
      </c>
      <c r="BS131" s="19" t="s">
        <v>20</v>
      </c>
      <c r="BU131" s="19" t="s">
        <v>20</v>
      </c>
    </row>
    <row r="132" spans="1:75" x14ac:dyDescent="0.25">
      <c r="A132" s="14" t="s">
        <v>843</v>
      </c>
      <c r="B132" s="60">
        <f>VLOOKUP(A132,Pop!A154:B1098,2,FALSE)</f>
        <v>538</v>
      </c>
      <c r="C132" s="15" t="s">
        <v>17</v>
      </c>
      <c r="D132" s="16">
        <v>232</v>
      </c>
      <c r="E132" s="16" t="s">
        <v>17</v>
      </c>
      <c r="F132" s="27">
        <v>11.26</v>
      </c>
      <c r="G132" s="16" t="s">
        <v>21</v>
      </c>
      <c r="I132" s="16">
        <v>0</v>
      </c>
      <c r="J132" s="16" t="s">
        <v>846</v>
      </c>
      <c r="K132" s="16">
        <v>46.76</v>
      </c>
      <c r="L132" s="16">
        <v>82.26</v>
      </c>
      <c r="M132" s="16" t="s">
        <v>847</v>
      </c>
      <c r="N132" s="16">
        <v>20</v>
      </c>
      <c r="O132" s="16" t="s">
        <v>17</v>
      </c>
      <c r="P132" s="16">
        <v>11.26</v>
      </c>
      <c r="Q132" s="16" t="s">
        <v>21</v>
      </c>
      <c r="S132" s="16">
        <v>0</v>
      </c>
      <c r="T132" s="16" t="s">
        <v>848</v>
      </c>
      <c r="U132" s="16">
        <v>188.76</v>
      </c>
      <c r="V132" s="16">
        <v>1431.26</v>
      </c>
      <c r="W132" s="16" t="s">
        <v>849</v>
      </c>
      <c r="X132" s="16" t="s">
        <v>19</v>
      </c>
      <c r="AC132" s="16" t="s">
        <v>850</v>
      </c>
      <c r="AD132" s="17">
        <v>232</v>
      </c>
      <c r="AE132" s="17">
        <v>23</v>
      </c>
      <c r="AF132" s="22">
        <v>32</v>
      </c>
      <c r="AG132" s="17" t="s">
        <v>17</v>
      </c>
      <c r="AH132" s="17">
        <v>32</v>
      </c>
      <c r="AI132" s="39">
        <f>VLOOKUP(A132,'2016 Results'!C157:AG468,15,FALSE)</f>
        <v>32</v>
      </c>
      <c r="AJ132" s="39">
        <f t="shared" si="2"/>
        <v>0</v>
      </c>
      <c r="AK132" s="17" t="s">
        <v>150</v>
      </c>
      <c r="AL132" s="17" t="s">
        <v>38</v>
      </c>
      <c r="AM132" s="17" t="s">
        <v>350</v>
      </c>
      <c r="AR132" s="17" t="s">
        <v>197</v>
      </c>
      <c r="AT132" s="31">
        <v>201000</v>
      </c>
      <c r="AU132" s="17" t="s">
        <v>851</v>
      </c>
      <c r="AW132" s="22">
        <v>32</v>
      </c>
      <c r="AX132" s="17" t="s">
        <v>17</v>
      </c>
      <c r="AY132" s="17">
        <v>32</v>
      </c>
      <c r="AZ132" s="17" t="s">
        <v>149</v>
      </c>
      <c r="BG132" s="17" t="s">
        <v>197</v>
      </c>
      <c r="BI132" s="25">
        <v>102000</v>
      </c>
      <c r="BJ132" s="17" t="s">
        <v>852</v>
      </c>
      <c r="BL132" s="18" t="s">
        <v>20</v>
      </c>
      <c r="BS132" s="19" t="s">
        <v>20</v>
      </c>
      <c r="BU132" s="19" t="s">
        <v>20</v>
      </c>
      <c r="BW132" s="57" t="s">
        <v>853</v>
      </c>
    </row>
    <row r="133" spans="1:75" ht="30" x14ac:dyDescent="0.25">
      <c r="A133" s="14" t="s">
        <v>409</v>
      </c>
      <c r="B133" s="60">
        <f>VLOOKUP(A133,Pop!A155:B1099,2,FALSE)</f>
        <v>789</v>
      </c>
      <c r="C133" s="15" t="s">
        <v>17</v>
      </c>
      <c r="D133" s="16">
        <v>358</v>
      </c>
      <c r="E133" s="16" t="s">
        <v>17</v>
      </c>
      <c r="F133" s="16">
        <v>16.5</v>
      </c>
      <c r="G133" s="16" t="s">
        <v>21</v>
      </c>
      <c r="I133" s="16">
        <v>2000</v>
      </c>
      <c r="J133" s="16">
        <v>825</v>
      </c>
      <c r="K133" s="16">
        <v>4125</v>
      </c>
      <c r="L133" s="16">
        <v>8250</v>
      </c>
      <c r="N133" s="16">
        <v>30</v>
      </c>
      <c r="O133" s="16" t="s">
        <v>17</v>
      </c>
      <c r="P133" s="16">
        <v>16.5</v>
      </c>
      <c r="Q133" s="16" t="s">
        <v>21</v>
      </c>
      <c r="S133" s="16">
        <v>2000</v>
      </c>
      <c r="T133" s="16">
        <v>8.25</v>
      </c>
      <c r="U133" s="16">
        <v>20625</v>
      </c>
      <c r="V133" s="16">
        <v>165000</v>
      </c>
      <c r="X133" s="16" t="s">
        <v>19</v>
      </c>
      <c r="AC133" s="16" t="s">
        <v>412</v>
      </c>
      <c r="AD133" s="17">
        <v>353</v>
      </c>
      <c r="AE133" s="17">
        <v>30</v>
      </c>
      <c r="AF133" s="17">
        <v>16.5</v>
      </c>
      <c r="AG133" s="17" t="s">
        <v>17</v>
      </c>
      <c r="AH133" s="17">
        <v>1650</v>
      </c>
      <c r="AI133" s="39" t="e">
        <f>VLOOKUP(A133,'2016 Results'!C158:AG469,15,FALSE)</f>
        <v>#N/A</v>
      </c>
      <c r="AJ133" s="39"/>
      <c r="AK133" s="17">
        <v>2000</v>
      </c>
      <c r="AL133" s="17" t="s">
        <v>21</v>
      </c>
      <c r="AN133" s="17">
        <v>825</v>
      </c>
      <c r="AW133" s="17" t="s">
        <v>413</v>
      </c>
      <c r="AX133" s="17" t="s">
        <v>17</v>
      </c>
      <c r="AY133" s="17">
        <v>1650</v>
      </c>
      <c r="AZ133" s="17">
        <v>2000</v>
      </c>
      <c r="BA133" s="17" t="s">
        <v>21</v>
      </c>
      <c r="BC133" s="17">
        <v>825</v>
      </c>
      <c r="BF133" s="17" t="s">
        <v>414</v>
      </c>
      <c r="BG133" s="17" t="s">
        <v>147</v>
      </c>
      <c r="BJ133" s="17" t="s">
        <v>415</v>
      </c>
      <c r="BL133" s="18" t="s">
        <v>20</v>
      </c>
      <c r="BS133" s="19" t="s">
        <v>17</v>
      </c>
      <c r="BT133" s="19" t="s">
        <v>416</v>
      </c>
      <c r="BU133" s="19" t="s">
        <v>20</v>
      </c>
      <c r="BW133" s="57" t="s">
        <v>417</v>
      </c>
    </row>
    <row r="134" spans="1:75" x14ac:dyDescent="0.25">
      <c r="A134" s="14" t="s">
        <v>1373</v>
      </c>
      <c r="B134" s="60">
        <f>VLOOKUP(A134,Pop!A157:B1101,2,FALSE)</f>
        <v>269</v>
      </c>
      <c r="C134" s="15" t="s">
        <v>17</v>
      </c>
      <c r="D134" s="16">
        <v>262</v>
      </c>
      <c r="E134" s="16" t="s">
        <v>17</v>
      </c>
      <c r="F134" s="16">
        <v>31</v>
      </c>
      <c r="G134" s="16" t="s">
        <v>21</v>
      </c>
      <c r="I134" s="16">
        <v>3000</v>
      </c>
      <c r="J134" s="16">
        <v>6</v>
      </c>
      <c r="K134" s="16">
        <v>43</v>
      </c>
      <c r="L134" s="16">
        <v>73</v>
      </c>
      <c r="N134" s="16">
        <v>7</v>
      </c>
      <c r="O134" s="16" t="s">
        <v>17</v>
      </c>
      <c r="P134" s="16">
        <v>31</v>
      </c>
      <c r="Q134" s="16" t="s">
        <v>21</v>
      </c>
      <c r="S134" s="16">
        <v>3000</v>
      </c>
      <c r="T134" s="16">
        <v>6</v>
      </c>
      <c r="U134" s="16">
        <v>163</v>
      </c>
      <c r="V134" s="16">
        <v>1182031</v>
      </c>
      <c r="X134" s="16" t="s">
        <v>19</v>
      </c>
      <c r="AD134" s="17">
        <v>262</v>
      </c>
      <c r="AE134" s="17">
        <v>7</v>
      </c>
      <c r="AF134" s="17">
        <v>31.13</v>
      </c>
      <c r="AG134" s="17" t="s">
        <v>17</v>
      </c>
      <c r="AH134" s="17">
        <v>24.33</v>
      </c>
      <c r="AI134" s="39" t="str">
        <f>VLOOKUP(A134,'2016 Results'!C160:AG471,15,FALSE)</f>
        <v/>
      </c>
      <c r="AJ134" s="39"/>
      <c r="AK134" s="17">
        <v>1000</v>
      </c>
      <c r="AL134" s="17" t="s">
        <v>21</v>
      </c>
      <c r="AN134" s="17">
        <v>0.5</v>
      </c>
      <c r="AP134" s="17">
        <v>24.33</v>
      </c>
      <c r="AR134" s="17" t="s">
        <v>19</v>
      </c>
      <c r="AW134" s="17">
        <v>31.96</v>
      </c>
      <c r="AX134" s="17" t="s">
        <v>17</v>
      </c>
      <c r="AY134" s="17">
        <v>24.33</v>
      </c>
      <c r="AZ134" s="17">
        <v>1000</v>
      </c>
      <c r="BA134" s="17" t="s">
        <v>21</v>
      </c>
      <c r="BC134" s="17">
        <v>0.5</v>
      </c>
      <c r="BE134" s="17">
        <v>24.33</v>
      </c>
      <c r="BG134" s="17" t="s">
        <v>19</v>
      </c>
      <c r="BL134" s="18" t="s">
        <v>20</v>
      </c>
      <c r="BS134" s="19" t="s">
        <v>20</v>
      </c>
      <c r="BU134" s="19" t="s">
        <v>20</v>
      </c>
    </row>
    <row r="135" spans="1:75" x14ac:dyDescent="0.25">
      <c r="A135" s="14" t="s">
        <v>2166</v>
      </c>
      <c r="B135" s="60">
        <f>VLOOKUP(A135,Pop!A158:B1102,2,FALSE)</f>
        <v>240</v>
      </c>
      <c r="C135" s="15" t="s">
        <v>17</v>
      </c>
      <c r="D135" s="16">
        <v>104</v>
      </c>
      <c r="E135" s="16" t="s">
        <v>17</v>
      </c>
      <c r="F135" s="27">
        <v>31.5</v>
      </c>
      <c r="G135" s="16" t="s">
        <v>21</v>
      </c>
      <c r="I135" s="16">
        <v>3000</v>
      </c>
      <c r="J135" s="16" t="s">
        <v>480</v>
      </c>
      <c r="K135" s="16">
        <v>51.5</v>
      </c>
      <c r="L135" s="16">
        <v>101.5</v>
      </c>
      <c r="N135" s="16">
        <v>0</v>
      </c>
      <c r="O135" s="16" t="s">
        <v>20</v>
      </c>
      <c r="AC135" s="16" t="s">
        <v>481</v>
      </c>
      <c r="AD135" s="17">
        <v>105</v>
      </c>
      <c r="AE135" s="17">
        <v>9</v>
      </c>
      <c r="AF135" s="17">
        <v>37.5</v>
      </c>
      <c r="AG135" s="17" t="s">
        <v>17</v>
      </c>
      <c r="AH135" s="17">
        <v>37.5</v>
      </c>
      <c r="AI135" s="39" t="e">
        <f>VLOOKUP(A135,'2016 Results'!C161:AG472,15,FALSE)</f>
        <v>#N/A</v>
      </c>
      <c r="AJ135" s="39"/>
      <c r="AL135" s="17" t="s">
        <v>38</v>
      </c>
      <c r="AM135" s="17" t="s">
        <v>482</v>
      </c>
      <c r="AW135" s="17">
        <v>37.5</v>
      </c>
      <c r="AX135" s="17" t="s">
        <v>17</v>
      </c>
      <c r="AY135" s="17">
        <v>37.5</v>
      </c>
      <c r="BA135" s="17" t="s">
        <v>38</v>
      </c>
      <c r="BB135" s="17" t="s">
        <v>483</v>
      </c>
      <c r="BL135" s="18" t="s">
        <v>47</v>
      </c>
      <c r="BS135" s="19" t="s">
        <v>20</v>
      </c>
      <c r="BU135" s="19" t="s">
        <v>17</v>
      </c>
      <c r="BV135" s="54" t="s">
        <v>484</v>
      </c>
    </row>
    <row r="136" spans="1:75" x14ac:dyDescent="0.25">
      <c r="A136" s="14" t="s">
        <v>1714</v>
      </c>
      <c r="B136" s="60">
        <f>VLOOKUP(A136,Pop!A159:B1103,2,FALSE)</f>
        <v>246</v>
      </c>
      <c r="C136" s="15" t="s">
        <v>17</v>
      </c>
      <c r="D136" s="16">
        <v>119</v>
      </c>
      <c r="E136" s="16" t="s">
        <v>17</v>
      </c>
      <c r="F136" s="16">
        <v>27</v>
      </c>
      <c r="G136" s="16" t="s">
        <v>21</v>
      </c>
      <c r="I136" s="16">
        <v>1000</v>
      </c>
      <c r="J136" s="16">
        <v>5</v>
      </c>
      <c r="K136" s="16">
        <v>47</v>
      </c>
      <c r="L136" s="16">
        <v>72</v>
      </c>
      <c r="N136" s="16">
        <v>10</v>
      </c>
      <c r="O136" s="16" t="s">
        <v>17</v>
      </c>
      <c r="P136" s="16">
        <v>27</v>
      </c>
      <c r="Q136" s="16" t="s">
        <v>21</v>
      </c>
      <c r="S136" s="16">
        <v>1000</v>
      </c>
      <c r="T136" s="16">
        <v>5</v>
      </c>
      <c r="U136" s="16">
        <v>147</v>
      </c>
      <c r="V136" s="16" t="s">
        <v>75</v>
      </c>
      <c r="X136" s="16" t="s">
        <v>19</v>
      </c>
      <c r="AC136" s="16" t="s">
        <v>75</v>
      </c>
      <c r="AD136" s="17">
        <v>117</v>
      </c>
      <c r="AE136" s="17">
        <v>10</v>
      </c>
      <c r="AF136" s="17">
        <v>25.5</v>
      </c>
      <c r="AG136" s="17" t="s">
        <v>17</v>
      </c>
      <c r="AH136" s="17">
        <v>25.5</v>
      </c>
      <c r="AI136" s="39" t="e">
        <f>VLOOKUP(A136,'2016 Results'!C162:AG473,15,FALSE)</f>
        <v>#N/A</v>
      </c>
      <c r="AJ136" s="39"/>
      <c r="AK136" s="17" t="s">
        <v>350</v>
      </c>
      <c r="AL136" s="17" t="s">
        <v>38</v>
      </c>
      <c r="AM136" s="17" t="s">
        <v>1717</v>
      </c>
      <c r="AN136" s="17" t="s">
        <v>75</v>
      </c>
      <c r="AQ136" s="17" t="s">
        <v>1717</v>
      </c>
      <c r="AR136" s="17" t="s">
        <v>19</v>
      </c>
      <c r="AW136" s="17" t="s">
        <v>1718</v>
      </c>
      <c r="AX136" s="17" t="s">
        <v>17</v>
      </c>
      <c r="AY136" s="17" t="s">
        <v>1718</v>
      </c>
      <c r="AZ136" s="17" t="s">
        <v>350</v>
      </c>
      <c r="BA136" s="17" t="s">
        <v>38</v>
      </c>
      <c r="BB136" s="17" t="s">
        <v>350</v>
      </c>
      <c r="BC136" s="17" t="s">
        <v>75</v>
      </c>
      <c r="BG136" s="17" t="s">
        <v>19</v>
      </c>
      <c r="BL136" s="18" t="s">
        <v>20</v>
      </c>
      <c r="BS136" s="19" t="s">
        <v>20</v>
      </c>
      <c r="BU136" s="19" t="s">
        <v>17</v>
      </c>
      <c r="BV136" s="54" t="s">
        <v>1719</v>
      </c>
    </row>
    <row r="137" spans="1:75" x14ac:dyDescent="0.25">
      <c r="A137" s="14" t="s">
        <v>298</v>
      </c>
      <c r="B137" s="60">
        <f>VLOOKUP(A137,Pop!A160:B1104,2,FALSE)</f>
        <v>2543</v>
      </c>
      <c r="C137" s="15" t="s">
        <v>17</v>
      </c>
      <c r="D137" s="16">
        <v>1035</v>
      </c>
      <c r="E137" s="16" t="s">
        <v>17</v>
      </c>
      <c r="F137" s="16">
        <v>13.75</v>
      </c>
      <c r="G137" s="16" t="s">
        <v>21</v>
      </c>
      <c r="I137" s="16">
        <v>1000</v>
      </c>
      <c r="J137" s="16">
        <v>5.57</v>
      </c>
      <c r="K137" s="16">
        <v>36.03</v>
      </c>
      <c r="L137" s="16">
        <v>63.88</v>
      </c>
      <c r="N137" s="16">
        <v>88</v>
      </c>
      <c r="O137" s="16" t="s">
        <v>17</v>
      </c>
      <c r="P137" s="16">
        <v>13.75</v>
      </c>
      <c r="Q137" s="16" t="s">
        <v>21</v>
      </c>
      <c r="S137" s="16">
        <v>1000</v>
      </c>
      <c r="T137" s="16">
        <v>5.57</v>
      </c>
      <c r="U137" s="16">
        <v>147.43</v>
      </c>
      <c r="V137" s="16">
        <v>1122.18</v>
      </c>
      <c r="X137" s="16" t="s">
        <v>19</v>
      </c>
      <c r="AC137" s="16" t="s">
        <v>301</v>
      </c>
      <c r="AD137" s="17">
        <v>1016</v>
      </c>
      <c r="AE137" s="17">
        <v>88</v>
      </c>
      <c r="AF137" s="17">
        <v>23.99</v>
      </c>
      <c r="AG137" s="17" t="s">
        <v>17</v>
      </c>
      <c r="AH137" s="17">
        <v>12.81</v>
      </c>
      <c r="AI137" s="39">
        <f>VLOOKUP(A137,'2016 Results'!C163:AG474,15,FALSE)</f>
        <v>7.35</v>
      </c>
      <c r="AJ137" s="39">
        <f t="shared" si="2"/>
        <v>5.4600000000000009</v>
      </c>
      <c r="AK137" s="17">
        <v>1000</v>
      </c>
      <c r="AL137" s="17" t="s">
        <v>21</v>
      </c>
      <c r="AN137" s="17">
        <v>4.41</v>
      </c>
      <c r="AP137" s="17" t="s">
        <v>302</v>
      </c>
      <c r="AR137" s="17" t="s">
        <v>19</v>
      </c>
      <c r="AW137" s="17">
        <v>68.64</v>
      </c>
      <c r="AX137" s="17" t="s">
        <v>17</v>
      </c>
      <c r="AY137" s="17">
        <v>12.81</v>
      </c>
      <c r="AZ137" s="17">
        <v>1000</v>
      </c>
      <c r="BA137" s="17" t="s">
        <v>21</v>
      </c>
      <c r="BC137" s="17">
        <v>4.41</v>
      </c>
      <c r="BE137" s="17" t="s">
        <v>303</v>
      </c>
      <c r="BG137" s="17" t="s">
        <v>19</v>
      </c>
      <c r="BL137" s="18" t="s">
        <v>17</v>
      </c>
      <c r="BM137" s="18">
        <v>3</v>
      </c>
      <c r="BN137" s="18">
        <v>3</v>
      </c>
      <c r="BO137" s="18" t="s">
        <v>23</v>
      </c>
      <c r="BP137" s="18" t="s">
        <v>304</v>
      </c>
      <c r="BR137" s="18" t="s">
        <v>305</v>
      </c>
      <c r="BS137" s="19" t="s">
        <v>20</v>
      </c>
      <c r="BU137" s="19" t="s">
        <v>20</v>
      </c>
      <c r="BW137" s="57" t="s">
        <v>306</v>
      </c>
    </row>
    <row r="138" spans="1:75" x14ac:dyDescent="0.25">
      <c r="A138" s="14" t="s">
        <v>515</v>
      </c>
      <c r="B138" s="60">
        <f>VLOOKUP(A138,Pop!A161:B1105,2,FALSE)</f>
        <v>287</v>
      </c>
      <c r="C138" s="15" t="s">
        <v>17</v>
      </c>
      <c r="D138" s="16">
        <v>122</v>
      </c>
      <c r="E138" s="16" t="s">
        <v>17</v>
      </c>
      <c r="F138" s="27">
        <v>8.91</v>
      </c>
      <c r="G138" s="16" t="s">
        <v>21</v>
      </c>
      <c r="I138" s="16">
        <v>1000</v>
      </c>
      <c r="J138" s="16">
        <v>8.9099999999999995E-3</v>
      </c>
      <c r="K138" s="16">
        <v>44.55</v>
      </c>
      <c r="L138" s="16">
        <v>89.1</v>
      </c>
      <c r="N138" s="16">
        <v>21</v>
      </c>
      <c r="O138" s="16" t="s">
        <v>17</v>
      </c>
      <c r="P138" s="16">
        <v>8.91</v>
      </c>
      <c r="Q138" s="16" t="s">
        <v>21</v>
      </c>
      <c r="S138" s="16">
        <v>1000</v>
      </c>
      <c r="T138" s="16">
        <v>8.9099999999999995E-3</v>
      </c>
      <c r="U138" s="16">
        <v>222.75</v>
      </c>
      <c r="V138" s="16">
        <v>1782</v>
      </c>
      <c r="X138" s="16" t="s">
        <v>22</v>
      </c>
      <c r="Z138" s="24">
        <v>100000</v>
      </c>
      <c r="AD138" s="17">
        <v>119</v>
      </c>
      <c r="AE138" s="17">
        <v>17</v>
      </c>
      <c r="AF138" s="17">
        <v>17.97</v>
      </c>
      <c r="AG138" s="17" t="s">
        <v>17</v>
      </c>
      <c r="AH138" s="17">
        <v>6.68</v>
      </c>
      <c r="AI138" s="39" t="e">
        <f>VLOOKUP(A138,'2016 Results'!C164:AG475,15,FALSE)</f>
        <v>#N/A</v>
      </c>
      <c r="AJ138" s="39"/>
      <c r="AK138" s="17">
        <v>1000</v>
      </c>
      <c r="AL138" s="17" t="s">
        <v>21</v>
      </c>
      <c r="AN138" s="17">
        <v>6.6800000000000002E-3</v>
      </c>
      <c r="AO138" s="17" t="s">
        <v>518</v>
      </c>
      <c r="AP138" s="22">
        <v>6.68</v>
      </c>
      <c r="AR138" s="17" t="s">
        <v>22</v>
      </c>
      <c r="AT138" s="25">
        <v>100000</v>
      </c>
      <c r="AW138" s="17">
        <v>76.47</v>
      </c>
      <c r="AX138" s="17" t="s">
        <v>17</v>
      </c>
      <c r="AY138" s="17">
        <v>6.68</v>
      </c>
      <c r="AZ138" s="17">
        <v>1000</v>
      </c>
      <c r="BA138" s="17" t="s">
        <v>21</v>
      </c>
      <c r="BC138" s="17">
        <v>6.6800000000000002E-3</v>
      </c>
      <c r="BD138" s="17" t="s">
        <v>519</v>
      </c>
      <c r="BE138" s="22">
        <v>6.68</v>
      </c>
      <c r="BG138" s="17" t="s">
        <v>22</v>
      </c>
      <c r="BI138" s="17" t="s">
        <v>520</v>
      </c>
      <c r="BL138" s="18" t="s">
        <v>20</v>
      </c>
      <c r="BS138" s="19" t="s">
        <v>17</v>
      </c>
      <c r="BT138" s="19">
        <v>7.5</v>
      </c>
      <c r="BU138" s="19" t="s">
        <v>17</v>
      </c>
      <c r="BV138" s="54">
        <v>7.5</v>
      </c>
      <c r="BW138" s="57" t="s">
        <v>521</v>
      </c>
    </row>
    <row r="139" spans="1:75" ht="30" x14ac:dyDescent="0.25">
      <c r="A139" s="14" t="s">
        <v>1995</v>
      </c>
      <c r="B139" s="60">
        <f>VLOOKUP(A139,Pop!A162:B1106,2,FALSE)</f>
        <v>1142</v>
      </c>
      <c r="C139" s="15" t="s">
        <v>17</v>
      </c>
      <c r="D139" s="16">
        <v>440</v>
      </c>
      <c r="E139" s="16" t="s">
        <v>17</v>
      </c>
      <c r="F139" s="16">
        <v>20.2</v>
      </c>
      <c r="G139" s="16" t="s">
        <v>21</v>
      </c>
      <c r="I139" s="24">
        <v>1000</v>
      </c>
      <c r="J139" s="16">
        <v>5.6</v>
      </c>
      <c r="K139" s="16">
        <v>42.6</v>
      </c>
      <c r="L139" s="16">
        <v>70.599999999999994</v>
      </c>
      <c r="N139" s="16">
        <v>49</v>
      </c>
      <c r="O139" s="16" t="s">
        <v>17</v>
      </c>
      <c r="P139" s="16">
        <v>20.2</v>
      </c>
      <c r="Q139" s="16" t="s">
        <v>21</v>
      </c>
      <c r="S139" s="16">
        <v>1000</v>
      </c>
      <c r="T139" s="30" t="s">
        <v>1998</v>
      </c>
      <c r="U139" s="16">
        <v>154.6</v>
      </c>
      <c r="V139" s="16">
        <v>126.6</v>
      </c>
      <c r="X139" s="16" t="s">
        <v>147</v>
      </c>
      <c r="AA139" s="24">
        <v>3500000</v>
      </c>
      <c r="AC139" s="16" t="s">
        <v>647</v>
      </c>
      <c r="AD139" s="17">
        <v>401</v>
      </c>
      <c r="AE139" s="17">
        <v>45</v>
      </c>
      <c r="AF139" s="17">
        <v>28.3</v>
      </c>
      <c r="AG139" s="17" t="s">
        <v>17</v>
      </c>
      <c r="AH139" s="17">
        <v>17.7</v>
      </c>
      <c r="AI139" s="39" t="e">
        <f>VLOOKUP(A139,'2016 Results'!C165:AG476,15,FALSE)</f>
        <v>#N/A</v>
      </c>
      <c r="AJ139" s="39"/>
      <c r="AK139" s="17">
        <v>1000</v>
      </c>
      <c r="AL139" s="17" t="s">
        <v>21</v>
      </c>
      <c r="AN139" s="17">
        <v>6.35</v>
      </c>
      <c r="AP139" s="17">
        <v>17.7</v>
      </c>
      <c r="AR139" s="17" t="s">
        <v>19</v>
      </c>
      <c r="AW139" s="17">
        <v>31</v>
      </c>
      <c r="AX139" s="17" t="s">
        <v>17</v>
      </c>
      <c r="AY139" s="17">
        <v>17.7</v>
      </c>
      <c r="AZ139" s="25">
        <v>1000</v>
      </c>
      <c r="BA139" s="17" t="s">
        <v>21</v>
      </c>
      <c r="BC139" s="17">
        <v>6.35</v>
      </c>
      <c r="BE139" s="17">
        <v>17.7</v>
      </c>
      <c r="BG139" s="17" t="s">
        <v>19</v>
      </c>
      <c r="BL139" s="18" t="s">
        <v>20</v>
      </c>
      <c r="BS139" s="19" t="s">
        <v>20</v>
      </c>
      <c r="BU139" s="19" t="s">
        <v>17</v>
      </c>
      <c r="BV139" s="54">
        <v>2</v>
      </c>
      <c r="BW139" s="57" t="s">
        <v>1999</v>
      </c>
    </row>
    <row r="140" spans="1:75" x14ac:dyDescent="0.25">
      <c r="A140" s="14" t="s">
        <v>2265</v>
      </c>
      <c r="B140" s="60">
        <f>VLOOKUP(A140,Pop!A163:B1107,2,FALSE)</f>
        <v>5179</v>
      </c>
      <c r="C140" s="15" t="s">
        <v>17</v>
      </c>
      <c r="D140" s="16">
        <v>2000</v>
      </c>
      <c r="E140" s="16" t="s">
        <v>17</v>
      </c>
      <c r="F140" s="16">
        <v>5.93</v>
      </c>
      <c r="G140" s="16" t="s">
        <v>21</v>
      </c>
      <c r="I140" s="16">
        <v>0</v>
      </c>
      <c r="J140" s="16" t="s">
        <v>2937</v>
      </c>
      <c r="K140" s="16">
        <v>21.68</v>
      </c>
      <c r="L140" s="16">
        <v>37.43</v>
      </c>
      <c r="N140" s="16">
        <v>250</v>
      </c>
      <c r="O140" s="16" t="s">
        <v>17</v>
      </c>
      <c r="P140" s="16" t="s">
        <v>2059</v>
      </c>
      <c r="Q140" s="16" t="s">
        <v>21</v>
      </c>
      <c r="S140" s="16">
        <v>0</v>
      </c>
      <c r="T140" s="16" t="s">
        <v>2937</v>
      </c>
      <c r="U140" s="16">
        <v>84.68</v>
      </c>
      <c r="V140" s="16">
        <v>635.92999999999995</v>
      </c>
      <c r="AD140" s="17">
        <v>1973</v>
      </c>
      <c r="AE140" s="17">
        <v>250</v>
      </c>
      <c r="AG140" s="17" t="s">
        <v>17</v>
      </c>
      <c r="AH140" s="17">
        <v>11.08</v>
      </c>
      <c r="AI140" s="39">
        <f>VLOOKUP(A140,'2016 Results'!C166:AG477,15,FALSE)</f>
        <v>10.86</v>
      </c>
      <c r="AJ140" s="39">
        <f t="shared" si="2"/>
        <v>0.22000000000000064</v>
      </c>
      <c r="AK140" s="17" t="s">
        <v>2060</v>
      </c>
      <c r="AL140" s="17" t="s">
        <v>21</v>
      </c>
      <c r="AN140" s="17">
        <v>6.13</v>
      </c>
      <c r="AX140" s="17" t="s">
        <v>17</v>
      </c>
      <c r="AY140" s="17">
        <v>11.08</v>
      </c>
      <c r="AZ140" s="17" t="s">
        <v>2060</v>
      </c>
      <c r="BA140" s="17" t="s">
        <v>21</v>
      </c>
      <c r="BC140" s="17" t="s">
        <v>2061</v>
      </c>
      <c r="BL140" s="18" t="s">
        <v>20</v>
      </c>
      <c r="BS140" s="19" t="s">
        <v>20</v>
      </c>
      <c r="BU140" s="19" t="s">
        <v>17</v>
      </c>
      <c r="BV140" s="54" t="s">
        <v>2062</v>
      </c>
    </row>
    <row r="141" spans="1:75" x14ac:dyDescent="0.25">
      <c r="A141" s="14" t="s">
        <v>2193</v>
      </c>
      <c r="B141" s="60">
        <v>776</v>
      </c>
      <c r="C141" s="15" t="s">
        <v>17</v>
      </c>
      <c r="D141" s="16">
        <v>363</v>
      </c>
      <c r="E141" s="16" t="s">
        <v>17</v>
      </c>
      <c r="F141" s="16">
        <v>11</v>
      </c>
      <c r="G141" s="16" t="s">
        <v>38</v>
      </c>
      <c r="H141" s="16" t="s">
        <v>1404</v>
      </c>
      <c r="J141" s="16" t="s">
        <v>1405</v>
      </c>
      <c r="K141" s="27">
        <v>43</v>
      </c>
      <c r="L141" s="27">
        <v>83</v>
      </c>
      <c r="N141" s="16">
        <v>43</v>
      </c>
      <c r="O141" s="16" t="s">
        <v>17</v>
      </c>
      <c r="P141" s="27">
        <v>11</v>
      </c>
      <c r="Q141" s="16" t="s">
        <v>38</v>
      </c>
      <c r="R141" s="16" t="s">
        <v>1406</v>
      </c>
      <c r="T141" s="16" t="s">
        <v>1405</v>
      </c>
      <c r="W141" s="16" t="s">
        <v>1407</v>
      </c>
      <c r="X141" s="16" t="s">
        <v>19</v>
      </c>
      <c r="AD141" s="17">
        <v>341</v>
      </c>
      <c r="AF141" s="17">
        <v>41</v>
      </c>
      <c r="AG141" s="17" t="s">
        <v>17</v>
      </c>
      <c r="AH141" s="22">
        <v>5</v>
      </c>
      <c r="AI141" s="39" t="e">
        <f>VLOOKUP(A141,'2016 Results'!C167:AG478,15,FALSE)</f>
        <v>#N/A</v>
      </c>
      <c r="AJ141" s="39"/>
      <c r="AL141" s="17" t="s">
        <v>38</v>
      </c>
      <c r="AM141" s="17" t="s">
        <v>1408</v>
      </c>
      <c r="AN141" s="17" t="s">
        <v>1409</v>
      </c>
      <c r="AR141" s="17" t="s">
        <v>19</v>
      </c>
      <c r="AW141" s="22">
        <v>643</v>
      </c>
      <c r="AX141" s="17" t="s">
        <v>17</v>
      </c>
      <c r="AY141" s="22">
        <v>5</v>
      </c>
      <c r="BA141" s="17" t="s">
        <v>38</v>
      </c>
      <c r="BB141" s="17" t="s">
        <v>1410</v>
      </c>
      <c r="BC141" s="22">
        <v>2</v>
      </c>
      <c r="BG141" s="17" t="s">
        <v>19</v>
      </c>
      <c r="BL141" s="18" t="s">
        <v>20</v>
      </c>
      <c r="BS141" s="19" t="s">
        <v>20</v>
      </c>
      <c r="BU141" s="19" t="s">
        <v>20</v>
      </c>
    </row>
    <row r="142" spans="1:75" x14ac:dyDescent="0.25">
      <c r="A142" s="14" t="s">
        <v>945</v>
      </c>
      <c r="B142" s="60">
        <f>VLOOKUP(A142,Pop!A165:B1109,2,FALSE)</f>
        <v>1323</v>
      </c>
      <c r="C142" s="15" t="s">
        <v>17</v>
      </c>
      <c r="D142" s="16">
        <v>501</v>
      </c>
      <c r="E142" s="16" t="s">
        <v>17</v>
      </c>
      <c r="F142" s="16">
        <v>13.55</v>
      </c>
      <c r="G142" s="16" t="s">
        <v>21</v>
      </c>
      <c r="I142" s="16">
        <v>0</v>
      </c>
      <c r="J142" s="16" t="s">
        <v>948</v>
      </c>
      <c r="K142" s="16">
        <v>28.55</v>
      </c>
      <c r="L142" s="16">
        <v>43.55</v>
      </c>
      <c r="N142" s="16">
        <v>52</v>
      </c>
      <c r="O142" s="16" t="s">
        <v>17</v>
      </c>
      <c r="P142" s="16">
        <v>13.55</v>
      </c>
      <c r="Q142" s="16" t="s">
        <v>21</v>
      </c>
      <c r="S142" s="16">
        <v>0</v>
      </c>
      <c r="T142" s="16" t="s">
        <v>948</v>
      </c>
      <c r="U142" s="16">
        <v>88.55</v>
      </c>
      <c r="V142" s="16">
        <v>613.54999999999995</v>
      </c>
      <c r="X142" s="16" t="s">
        <v>19</v>
      </c>
      <c r="AC142" s="16" t="s">
        <v>949</v>
      </c>
      <c r="AD142" s="17">
        <v>476</v>
      </c>
      <c r="AE142" s="17">
        <v>37</v>
      </c>
      <c r="AF142" s="17">
        <v>22.51</v>
      </c>
      <c r="AG142" s="17" t="s">
        <v>17</v>
      </c>
      <c r="AH142" s="17">
        <v>13.55</v>
      </c>
      <c r="AI142" s="39" t="e">
        <f>VLOOKUP(A142,'2016 Results'!C168:AG479,15,FALSE)</f>
        <v>#N/A</v>
      </c>
      <c r="AJ142" s="39"/>
      <c r="AK142" s="17">
        <v>0</v>
      </c>
      <c r="AL142" s="17" t="s">
        <v>21</v>
      </c>
      <c r="AN142" s="17" t="s">
        <v>948</v>
      </c>
      <c r="AP142" s="17">
        <v>3</v>
      </c>
      <c r="AR142" s="17" t="s">
        <v>19</v>
      </c>
      <c r="AW142" s="17">
        <v>35.549999999999997</v>
      </c>
      <c r="AX142" s="17" t="s">
        <v>17</v>
      </c>
      <c r="AY142" s="17">
        <v>13.55</v>
      </c>
      <c r="AZ142" s="17">
        <v>0</v>
      </c>
      <c r="BA142" s="17" t="s">
        <v>21</v>
      </c>
      <c r="BC142" s="17" t="s">
        <v>948</v>
      </c>
      <c r="BE142" s="17">
        <v>3</v>
      </c>
      <c r="BG142" s="17" t="s">
        <v>19</v>
      </c>
      <c r="BL142" s="18" t="s">
        <v>17</v>
      </c>
      <c r="BM142" s="18">
        <v>2</v>
      </c>
      <c r="BN142" s="18">
        <v>2</v>
      </c>
      <c r="BO142" s="18" t="s">
        <v>38</v>
      </c>
      <c r="BQ142" s="18" t="s">
        <v>76</v>
      </c>
      <c r="BS142" s="19" t="s">
        <v>17</v>
      </c>
      <c r="BT142" s="19">
        <v>7</v>
      </c>
      <c r="BU142" s="19" t="s">
        <v>17</v>
      </c>
      <c r="BV142" s="54">
        <v>3</v>
      </c>
    </row>
    <row r="143" spans="1:75" x14ac:dyDescent="0.25">
      <c r="A143" s="14" t="s">
        <v>2184</v>
      </c>
      <c r="B143" s="60">
        <f>VLOOKUP(A143,Pop!A166:B1110,2,FALSE)</f>
        <v>6141</v>
      </c>
      <c r="C143" s="15" t="s">
        <v>17</v>
      </c>
      <c r="D143" s="16">
        <v>2154</v>
      </c>
      <c r="E143" s="16" t="s">
        <v>17</v>
      </c>
      <c r="F143" s="16">
        <v>12.97</v>
      </c>
      <c r="G143" s="16" t="s">
        <v>227</v>
      </c>
      <c r="I143" s="16">
        <v>300</v>
      </c>
      <c r="J143" s="16">
        <v>0.17699999999999999</v>
      </c>
      <c r="M143" s="16" t="s">
        <v>1117</v>
      </c>
      <c r="N143" s="16">
        <v>345</v>
      </c>
      <c r="O143" s="16" t="s">
        <v>17</v>
      </c>
      <c r="P143" s="16">
        <v>12.97</v>
      </c>
      <c r="Q143" s="16" t="s">
        <v>227</v>
      </c>
      <c r="S143" s="16">
        <v>300</v>
      </c>
      <c r="T143" s="16">
        <v>1.77E-2</v>
      </c>
      <c r="W143" s="16" t="s">
        <v>1118</v>
      </c>
      <c r="X143" s="16" t="s">
        <v>22</v>
      </c>
      <c r="Z143" s="34">
        <v>1179000</v>
      </c>
      <c r="AC143" s="16" t="s">
        <v>75</v>
      </c>
      <c r="AD143" s="17">
        <v>2154</v>
      </c>
      <c r="AE143" s="17">
        <v>345</v>
      </c>
      <c r="AF143" s="22">
        <v>27.68</v>
      </c>
      <c r="AG143" s="17" t="s">
        <v>17</v>
      </c>
      <c r="AH143" s="22">
        <v>23.09</v>
      </c>
      <c r="AI143" s="39" t="e">
        <f>VLOOKUP(A143,'2016 Results'!C169:AG480,15,FALSE)</f>
        <v>#N/A</v>
      </c>
      <c r="AJ143" s="39"/>
      <c r="AK143" s="17">
        <v>300</v>
      </c>
      <c r="AL143" s="17" t="s">
        <v>227</v>
      </c>
      <c r="AN143" s="17">
        <v>1.508E-2</v>
      </c>
      <c r="AQ143" s="17" t="s">
        <v>1119</v>
      </c>
      <c r="AR143" s="17" t="s">
        <v>19</v>
      </c>
      <c r="AW143" s="17">
        <v>41.62</v>
      </c>
      <c r="AX143" s="17" t="s">
        <v>17</v>
      </c>
      <c r="AY143" s="22">
        <v>23.09</v>
      </c>
      <c r="AZ143" s="17" t="s">
        <v>1120</v>
      </c>
      <c r="BA143" s="17" t="s">
        <v>227</v>
      </c>
      <c r="BC143" s="17">
        <v>1.508E-2</v>
      </c>
      <c r="BF143" s="17" t="s">
        <v>1121</v>
      </c>
      <c r="BG143" s="17" t="s">
        <v>19</v>
      </c>
      <c r="BL143" s="18" t="s">
        <v>17</v>
      </c>
      <c r="BM143" s="18">
        <v>3.5</v>
      </c>
      <c r="BN143" s="18" t="s">
        <v>1122</v>
      </c>
      <c r="BO143" s="18" t="s">
        <v>38</v>
      </c>
      <c r="BR143" s="18" t="s">
        <v>1123</v>
      </c>
      <c r="BS143" s="19" t="s">
        <v>20</v>
      </c>
      <c r="BU143" s="19" t="s">
        <v>20</v>
      </c>
    </row>
    <row r="144" spans="1:75" x14ac:dyDescent="0.25">
      <c r="A144" s="14" t="s">
        <v>2661</v>
      </c>
      <c r="B144" s="60">
        <f>VLOOKUP(A144,Pop!A167:B1111,2,FALSE)</f>
        <v>307</v>
      </c>
      <c r="C144" s="15" t="s">
        <v>17</v>
      </c>
      <c r="D144" s="16">
        <v>124</v>
      </c>
      <c r="E144" s="16" t="s">
        <v>20</v>
      </c>
      <c r="K144" s="27">
        <v>46.52</v>
      </c>
      <c r="L144" s="27">
        <v>77.52</v>
      </c>
      <c r="N144" s="16">
        <v>15</v>
      </c>
      <c r="O144" s="16" t="s">
        <v>20</v>
      </c>
      <c r="U144" s="27">
        <v>170.52</v>
      </c>
      <c r="V144" s="27">
        <v>1255.52</v>
      </c>
      <c r="X144" s="16" t="s">
        <v>22</v>
      </c>
      <c r="Y144" s="27">
        <v>15.52</v>
      </c>
      <c r="Z144" s="16" t="s">
        <v>1629</v>
      </c>
      <c r="AD144" s="17">
        <v>124</v>
      </c>
      <c r="AE144" s="17">
        <v>15</v>
      </c>
      <c r="AF144" s="17">
        <v>2683</v>
      </c>
      <c r="AG144" s="17" t="s">
        <v>17</v>
      </c>
      <c r="AH144" s="22">
        <v>15.6</v>
      </c>
      <c r="AI144" s="39">
        <f>VLOOKUP(A144,'2016 Results'!C170:AG481,15,FALSE)</f>
        <v>14.5</v>
      </c>
      <c r="AJ144" s="39">
        <f t="shared" si="2"/>
        <v>1.0999999999999996</v>
      </c>
      <c r="AL144" s="17" t="s">
        <v>21</v>
      </c>
      <c r="AO144" s="22">
        <v>15.6</v>
      </c>
      <c r="AP144" s="22">
        <v>20.18</v>
      </c>
      <c r="AR144" s="17" t="s">
        <v>19</v>
      </c>
      <c r="AS144" s="22">
        <v>15.6</v>
      </c>
      <c r="AW144" s="17">
        <v>10092</v>
      </c>
      <c r="AX144" s="17" t="s">
        <v>17</v>
      </c>
      <c r="AY144" s="22">
        <v>15.6</v>
      </c>
      <c r="BA144" s="17" t="s">
        <v>21</v>
      </c>
      <c r="BD144" s="22">
        <v>15.6</v>
      </c>
      <c r="BE144" s="22">
        <v>20.18</v>
      </c>
      <c r="BG144" s="17" t="s">
        <v>19</v>
      </c>
      <c r="BH144" s="22">
        <v>15.6</v>
      </c>
      <c r="BL144" s="18" t="s">
        <v>20</v>
      </c>
      <c r="BS144" s="19" t="s">
        <v>20</v>
      </c>
      <c r="BU144" s="19" t="s">
        <v>17</v>
      </c>
      <c r="BV144" s="53">
        <v>8.0299999999999994</v>
      </c>
    </row>
    <row r="145" spans="1:75" x14ac:dyDescent="0.25">
      <c r="A145" s="14" t="s">
        <v>2217</v>
      </c>
      <c r="B145" s="60">
        <f>VLOOKUP(A145,Pop!A168:B1112,2,FALSE)</f>
        <v>1117</v>
      </c>
      <c r="C145" s="15" t="s">
        <v>17</v>
      </c>
      <c r="D145" s="16">
        <v>576</v>
      </c>
      <c r="E145" s="16" t="s">
        <v>17</v>
      </c>
      <c r="F145" s="27">
        <v>9.4499999999999993</v>
      </c>
      <c r="G145" s="16" t="s">
        <v>21</v>
      </c>
      <c r="I145" s="16">
        <v>1300</v>
      </c>
      <c r="J145" s="16" t="s">
        <v>725</v>
      </c>
      <c r="N145" s="16">
        <v>73</v>
      </c>
      <c r="O145" s="16" t="s">
        <v>17</v>
      </c>
      <c r="P145" s="16">
        <v>9.4499999999999993</v>
      </c>
      <c r="Q145" s="16" t="s">
        <v>21</v>
      </c>
      <c r="S145" s="16">
        <v>1300</v>
      </c>
      <c r="T145" s="16">
        <v>3.53</v>
      </c>
      <c r="X145" s="16" t="s">
        <v>19</v>
      </c>
      <c r="AD145" s="17">
        <v>504</v>
      </c>
      <c r="AE145" s="17">
        <v>67</v>
      </c>
      <c r="AF145" s="17">
        <v>31.3</v>
      </c>
      <c r="AG145" s="17" t="s">
        <v>17</v>
      </c>
      <c r="AH145" s="17">
        <v>13</v>
      </c>
      <c r="AI145" s="39">
        <f>VLOOKUP(A145,'2016 Results'!C171:AG482,15,FALSE)</f>
        <v>9</v>
      </c>
      <c r="AJ145" s="39">
        <f t="shared" si="2"/>
        <v>4</v>
      </c>
      <c r="AK145" s="17">
        <v>1300</v>
      </c>
      <c r="AL145" s="17" t="s">
        <v>21</v>
      </c>
      <c r="AN145" s="17">
        <v>5.92</v>
      </c>
      <c r="AR145" s="17" t="s">
        <v>19</v>
      </c>
      <c r="AW145" s="17">
        <v>916.98</v>
      </c>
      <c r="AX145" s="17" t="s">
        <v>17</v>
      </c>
      <c r="AY145" s="17">
        <v>13</v>
      </c>
      <c r="AZ145" s="17">
        <v>1300</v>
      </c>
      <c r="BA145" s="17" t="s">
        <v>21</v>
      </c>
      <c r="BC145" s="17">
        <v>5.92</v>
      </c>
      <c r="BG145" s="17" t="s">
        <v>19</v>
      </c>
      <c r="BL145" s="18" t="s">
        <v>20</v>
      </c>
      <c r="BS145" s="19" t="s">
        <v>20</v>
      </c>
      <c r="BU145" s="19" t="s">
        <v>17</v>
      </c>
      <c r="BV145" s="54">
        <v>6</v>
      </c>
    </row>
    <row r="146" spans="1:75" x14ac:dyDescent="0.25">
      <c r="A146" s="14" t="s">
        <v>49</v>
      </c>
      <c r="B146" s="60">
        <f>VLOOKUP(A146,Pop!A169:B1113,2,FALSE)</f>
        <v>2528</v>
      </c>
      <c r="C146" s="15" t="s">
        <v>17</v>
      </c>
      <c r="D146" s="16">
        <v>1076</v>
      </c>
      <c r="E146" s="16" t="s">
        <v>17</v>
      </c>
      <c r="F146" s="16">
        <v>22</v>
      </c>
      <c r="G146" s="16" t="s">
        <v>21</v>
      </c>
      <c r="I146" s="16">
        <v>1000</v>
      </c>
      <c r="J146" s="16" t="s">
        <v>52</v>
      </c>
      <c r="K146" s="16">
        <v>41.4</v>
      </c>
      <c r="L146" s="16">
        <v>70.5</v>
      </c>
      <c r="M146" s="16" t="s">
        <v>53</v>
      </c>
      <c r="N146" s="16">
        <v>0</v>
      </c>
      <c r="O146" s="16" t="s">
        <v>20</v>
      </c>
      <c r="AD146" s="17">
        <v>1076</v>
      </c>
      <c r="AF146" s="17">
        <v>21.5</v>
      </c>
      <c r="AG146" s="17" t="s">
        <v>17</v>
      </c>
      <c r="AH146" s="17">
        <v>8.5</v>
      </c>
      <c r="AI146" s="39" t="e">
        <f>VLOOKUP(A146,'2016 Results'!C172:AG483,15,FALSE)</f>
        <v>#N/A</v>
      </c>
      <c r="AJ146" s="39"/>
      <c r="AK146" s="17">
        <v>1000</v>
      </c>
      <c r="AL146" s="17" t="s">
        <v>21</v>
      </c>
      <c r="AN146" s="17">
        <v>3.25</v>
      </c>
      <c r="AP146" s="17">
        <v>3.25</v>
      </c>
      <c r="AX146" s="17" t="s">
        <v>20</v>
      </c>
      <c r="BL146" s="18" t="s">
        <v>17</v>
      </c>
      <c r="BM146" s="18">
        <v>1.5</v>
      </c>
      <c r="BO146" s="18" t="s">
        <v>38</v>
      </c>
      <c r="BR146" s="18" t="s">
        <v>54</v>
      </c>
      <c r="BS146" s="19" t="s">
        <v>20</v>
      </c>
      <c r="BU146" s="19" t="s">
        <v>20</v>
      </c>
    </row>
    <row r="147" spans="1:75" x14ac:dyDescent="0.25">
      <c r="A147" s="14" t="s">
        <v>2235</v>
      </c>
      <c r="B147" s="60">
        <f>VLOOKUP(A147,Pop!A172:B1116,2,FALSE)</f>
        <v>255</v>
      </c>
      <c r="C147" s="15" t="s">
        <v>17</v>
      </c>
      <c r="D147" s="16">
        <v>120</v>
      </c>
      <c r="E147" s="16" t="s">
        <v>17</v>
      </c>
      <c r="F147" s="16">
        <v>35</v>
      </c>
      <c r="G147" s="16" t="s">
        <v>21</v>
      </c>
      <c r="I147" s="16">
        <v>1000</v>
      </c>
      <c r="J147" s="16">
        <v>0.08</v>
      </c>
      <c r="K147" s="16">
        <v>67</v>
      </c>
      <c r="N147" s="16">
        <v>5</v>
      </c>
      <c r="O147" s="16" t="s">
        <v>17</v>
      </c>
      <c r="P147" s="16">
        <v>35</v>
      </c>
      <c r="Q147" s="16" t="s">
        <v>21</v>
      </c>
      <c r="S147" s="16">
        <v>1000</v>
      </c>
      <c r="T147" s="16">
        <v>8.0000000000000002E-3</v>
      </c>
      <c r="W147" s="16">
        <v>67</v>
      </c>
      <c r="X147" s="16" t="s">
        <v>19</v>
      </c>
      <c r="AD147" s="17">
        <v>115</v>
      </c>
      <c r="AE147" s="17">
        <v>5</v>
      </c>
      <c r="AF147" s="17" t="s">
        <v>789</v>
      </c>
      <c r="AG147" s="17" t="s">
        <v>17</v>
      </c>
      <c r="AH147" s="17">
        <v>16.5</v>
      </c>
      <c r="AI147" s="39">
        <f>VLOOKUP(A147,'2016 Results'!C175:AG486,15,FALSE)</f>
        <v>13.5</v>
      </c>
      <c r="AJ147" s="39">
        <f t="shared" si="2"/>
        <v>3</v>
      </c>
      <c r="AK147" s="17">
        <v>1000</v>
      </c>
      <c r="AL147" s="17" t="s">
        <v>21</v>
      </c>
      <c r="AN147" s="17">
        <v>4.5999999999999999E-3</v>
      </c>
      <c r="AP147" s="17">
        <v>16.5</v>
      </c>
      <c r="AR147" s="17" t="s">
        <v>19</v>
      </c>
      <c r="AW147" s="17" t="s">
        <v>789</v>
      </c>
      <c r="AX147" s="17" t="s">
        <v>17</v>
      </c>
      <c r="AY147" s="17">
        <v>16.5</v>
      </c>
      <c r="AZ147" s="17">
        <v>1000</v>
      </c>
      <c r="BA147" s="17" t="s">
        <v>21</v>
      </c>
      <c r="BC147" s="17">
        <v>4.5999999999999999E-3</v>
      </c>
      <c r="BE147" s="17">
        <v>16.5</v>
      </c>
      <c r="BG147" s="17" t="s">
        <v>19</v>
      </c>
      <c r="BL147" s="18" t="s">
        <v>20</v>
      </c>
      <c r="BS147" s="19" t="s">
        <v>20</v>
      </c>
      <c r="BU147" s="19" t="s">
        <v>17</v>
      </c>
      <c r="BV147" s="54">
        <v>15</v>
      </c>
    </row>
    <row r="148" spans="1:75" x14ac:dyDescent="0.25">
      <c r="A148" s="14" t="s">
        <v>1165</v>
      </c>
      <c r="B148" s="60">
        <f>VLOOKUP(A148,Pop!A173:B1117,2,FALSE)</f>
        <v>28079</v>
      </c>
      <c r="C148" s="15" t="s">
        <v>17</v>
      </c>
      <c r="D148" s="16">
        <v>11000</v>
      </c>
      <c r="E148" s="16" t="s">
        <v>17</v>
      </c>
      <c r="F148" s="16">
        <v>15.54</v>
      </c>
      <c r="G148" s="16" t="s">
        <v>227</v>
      </c>
      <c r="I148" s="16">
        <v>200</v>
      </c>
      <c r="J148" s="16">
        <v>3.8250000000000002</v>
      </c>
      <c r="M148" s="16" t="s">
        <v>1168</v>
      </c>
      <c r="N148" s="16" t="s">
        <v>1169</v>
      </c>
      <c r="O148" s="16" t="s">
        <v>20</v>
      </c>
      <c r="W148" s="16" t="s">
        <v>1170</v>
      </c>
      <c r="X148" s="16" t="s">
        <v>22</v>
      </c>
      <c r="Z148" s="16" t="s">
        <v>1171</v>
      </c>
      <c r="AD148" s="17">
        <v>11000</v>
      </c>
      <c r="AF148" s="17">
        <v>16.75</v>
      </c>
      <c r="AG148" s="17" t="s">
        <v>17</v>
      </c>
      <c r="AH148" s="17">
        <v>10.7</v>
      </c>
      <c r="AI148" s="39" t="e">
        <f>VLOOKUP(A148,'2016 Results'!C176:AG487,15,FALSE)</f>
        <v>#N/A</v>
      </c>
      <c r="AJ148" s="39"/>
      <c r="AK148" s="17" t="s">
        <v>1172</v>
      </c>
      <c r="AL148" s="17" t="s">
        <v>227</v>
      </c>
      <c r="AN148" s="17" t="s">
        <v>1173</v>
      </c>
      <c r="AQ148" s="17" t="s">
        <v>1174</v>
      </c>
      <c r="AR148" s="17" t="s">
        <v>19</v>
      </c>
      <c r="AW148" s="17">
        <v>16.75</v>
      </c>
      <c r="AX148" s="17" t="s">
        <v>17</v>
      </c>
      <c r="AY148" s="17">
        <v>4.74</v>
      </c>
      <c r="AZ148" s="17" t="s">
        <v>1172</v>
      </c>
      <c r="BA148" s="17" t="s">
        <v>227</v>
      </c>
      <c r="BC148" s="17" t="s">
        <v>1173</v>
      </c>
      <c r="BL148" s="18" t="s">
        <v>17</v>
      </c>
      <c r="BM148" s="18">
        <v>1.75</v>
      </c>
      <c r="BN148" s="18">
        <v>10</v>
      </c>
      <c r="BO148" s="18" t="s">
        <v>38</v>
      </c>
      <c r="BR148" s="18" t="s">
        <v>1175</v>
      </c>
      <c r="BS148" s="19" t="s">
        <v>17</v>
      </c>
      <c r="BT148" s="19">
        <v>10.7</v>
      </c>
      <c r="BU148" s="19" t="s">
        <v>20</v>
      </c>
    </row>
    <row r="149" spans="1:75" x14ac:dyDescent="0.25">
      <c r="A149" s="14" t="s">
        <v>2260</v>
      </c>
      <c r="B149" s="60">
        <f>VLOOKUP(A149,Pop!A174:B1118,2,FALSE)</f>
        <v>275</v>
      </c>
      <c r="C149" s="15" t="s">
        <v>17</v>
      </c>
      <c r="D149" s="16">
        <v>107</v>
      </c>
      <c r="E149" s="16" t="s">
        <v>17</v>
      </c>
      <c r="F149" s="16">
        <v>15</v>
      </c>
      <c r="G149" s="16" t="s">
        <v>21</v>
      </c>
      <c r="I149" s="16">
        <v>1000</v>
      </c>
      <c r="J149" s="16">
        <v>5</v>
      </c>
      <c r="K149" s="16">
        <v>35</v>
      </c>
      <c r="L149" s="16">
        <v>60</v>
      </c>
      <c r="N149" s="16">
        <v>14</v>
      </c>
      <c r="O149" s="16" t="s">
        <v>17</v>
      </c>
      <c r="P149" s="16">
        <v>15</v>
      </c>
      <c r="Q149" s="16" t="s">
        <v>21</v>
      </c>
      <c r="S149" s="16">
        <v>1000</v>
      </c>
      <c r="T149" s="16">
        <v>5</v>
      </c>
      <c r="U149" s="16">
        <v>135</v>
      </c>
      <c r="V149" s="16">
        <v>1015</v>
      </c>
      <c r="X149" s="16" t="s">
        <v>19</v>
      </c>
      <c r="AD149" s="17">
        <v>104</v>
      </c>
      <c r="AE149" s="17">
        <v>13</v>
      </c>
      <c r="AF149" s="17">
        <v>10.59</v>
      </c>
      <c r="AG149" s="17" t="s">
        <v>17</v>
      </c>
      <c r="AH149" s="17">
        <v>7</v>
      </c>
      <c r="AI149" s="39" t="e">
        <f>VLOOKUP(A149,'2016 Results'!C177:AG488,15,FALSE)</f>
        <v>#N/A</v>
      </c>
      <c r="AJ149" s="39"/>
      <c r="AK149" s="17">
        <v>1000</v>
      </c>
      <c r="AL149" s="17" t="s">
        <v>21</v>
      </c>
      <c r="AN149" s="17">
        <v>1.5</v>
      </c>
      <c r="AR149" s="17" t="s">
        <v>19</v>
      </c>
      <c r="AW149" s="17">
        <v>7.62</v>
      </c>
      <c r="AX149" s="17" t="s">
        <v>17</v>
      </c>
      <c r="AY149" s="17">
        <v>7</v>
      </c>
      <c r="AZ149" s="17">
        <v>1000</v>
      </c>
      <c r="BA149" s="17" t="s">
        <v>21</v>
      </c>
      <c r="BC149" s="17">
        <v>1.5</v>
      </c>
      <c r="BG149" s="17" t="s">
        <v>19</v>
      </c>
      <c r="BL149" s="18" t="s">
        <v>20</v>
      </c>
      <c r="BS149" s="19" t="s">
        <v>20</v>
      </c>
      <c r="BU149" s="19" t="s">
        <v>20</v>
      </c>
    </row>
    <row r="150" spans="1:75" x14ac:dyDescent="0.25">
      <c r="A150" s="14" t="s">
        <v>1343</v>
      </c>
      <c r="B150" s="60">
        <f>VLOOKUP(A150,Pop!A175:B1119,2,FALSE)</f>
        <v>920</v>
      </c>
      <c r="C150" s="15" t="s">
        <v>17</v>
      </c>
      <c r="D150" s="16">
        <v>320</v>
      </c>
      <c r="E150" s="16" t="s">
        <v>17</v>
      </c>
      <c r="F150" s="34">
        <v>16</v>
      </c>
      <c r="G150" s="16" t="s">
        <v>21</v>
      </c>
      <c r="I150" s="24">
        <v>1500</v>
      </c>
      <c r="J150" s="16">
        <v>1.06E-2</v>
      </c>
      <c r="K150" s="16">
        <v>26.5</v>
      </c>
      <c r="L150" s="16">
        <v>41.5</v>
      </c>
      <c r="N150" s="16">
        <v>30</v>
      </c>
      <c r="O150" s="16" t="s">
        <v>17</v>
      </c>
      <c r="P150" s="34">
        <v>16</v>
      </c>
      <c r="Q150" s="16" t="s">
        <v>21</v>
      </c>
      <c r="S150" s="24">
        <v>1500</v>
      </c>
      <c r="T150" s="16">
        <v>1.06E-2</v>
      </c>
      <c r="U150" s="27">
        <v>86.5</v>
      </c>
      <c r="V150" s="27">
        <v>611.5</v>
      </c>
      <c r="X150" s="16" t="s">
        <v>19</v>
      </c>
      <c r="AD150" s="17">
        <v>298</v>
      </c>
      <c r="AE150" s="17">
        <v>27</v>
      </c>
      <c r="AF150" s="17">
        <v>33.119999999999997</v>
      </c>
      <c r="AG150" s="17" t="s">
        <v>17</v>
      </c>
      <c r="AH150" s="22">
        <v>27.25</v>
      </c>
      <c r="AI150" s="39">
        <f>VLOOKUP(A150,'2016 Results'!C178:AG489,15,FALSE)</f>
        <v>23.75</v>
      </c>
      <c r="AJ150" s="39">
        <f t="shared" si="2"/>
        <v>3.5</v>
      </c>
      <c r="AK150" s="25">
        <v>1500</v>
      </c>
      <c r="AL150" s="17" t="s">
        <v>21</v>
      </c>
      <c r="AN150" s="17">
        <v>1.7999999999999999E-2</v>
      </c>
      <c r="AW150" s="17">
        <v>37.619999999999997</v>
      </c>
      <c r="AX150" s="17" t="s">
        <v>17</v>
      </c>
      <c r="AY150" s="17">
        <v>27.25</v>
      </c>
      <c r="AZ150" s="25">
        <v>1500</v>
      </c>
      <c r="BA150" s="17" t="s">
        <v>21</v>
      </c>
      <c r="BC150" s="17">
        <v>1.7999999999999999E-2</v>
      </c>
      <c r="BL150" s="18" t="s">
        <v>20</v>
      </c>
      <c r="BS150" s="19" t="s">
        <v>20</v>
      </c>
      <c r="BU150" s="19" t="s">
        <v>20</v>
      </c>
    </row>
    <row r="151" spans="1:75" x14ac:dyDescent="0.25">
      <c r="A151" s="14" t="s">
        <v>2255</v>
      </c>
      <c r="B151" s="60">
        <f>VLOOKUP(A151,Pop!A177:B1121,2,FALSE)</f>
        <v>871</v>
      </c>
      <c r="C151" s="15" t="s">
        <v>17</v>
      </c>
      <c r="D151" s="16">
        <v>324</v>
      </c>
      <c r="E151" s="16" t="s">
        <v>17</v>
      </c>
      <c r="F151" s="16">
        <v>15.5</v>
      </c>
      <c r="G151" s="16" t="s">
        <v>227</v>
      </c>
      <c r="I151" s="16">
        <v>134</v>
      </c>
      <c r="J151" s="16">
        <v>2.3230000000000001E-2</v>
      </c>
      <c r="M151" s="16" t="s">
        <v>1743</v>
      </c>
      <c r="N151" s="16">
        <v>58</v>
      </c>
      <c r="O151" s="16" t="s">
        <v>17</v>
      </c>
      <c r="P151" s="16">
        <v>15.5</v>
      </c>
      <c r="Q151" s="16" t="s">
        <v>227</v>
      </c>
      <c r="S151" s="16">
        <v>134</v>
      </c>
      <c r="T151" s="16">
        <v>2.3230000000000001E-2</v>
      </c>
      <c r="W151" s="16" t="s">
        <v>1744</v>
      </c>
      <c r="X151" s="16" t="s">
        <v>22</v>
      </c>
      <c r="Z151" s="24">
        <v>132000</v>
      </c>
      <c r="AD151" s="17">
        <v>348</v>
      </c>
      <c r="AE151" s="17">
        <v>64</v>
      </c>
      <c r="AF151" s="17">
        <v>25.51</v>
      </c>
      <c r="AG151" s="17" t="s">
        <v>17</v>
      </c>
      <c r="AH151" s="17">
        <v>16.46</v>
      </c>
      <c r="AI151" s="39" t="str">
        <f>VLOOKUP(A151,'2016 Results'!C180:AG491,15,FALSE)</f>
        <v/>
      </c>
      <c r="AJ151" s="39"/>
      <c r="AK151" s="17">
        <v>0</v>
      </c>
      <c r="AL151" s="17" t="s">
        <v>227</v>
      </c>
      <c r="AN151" s="17">
        <v>4.8099999999999997E-2</v>
      </c>
      <c r="AQ151" s="17" t="s">
        <v>1745</v>
      </c>
      <c r="AR151" s="17" t="s">
        <v>22</v>
      </c>
      <c r="AT151" s="25">
        <v>290000</v>
      </c>
      <c r="AW151" s="17">
        <v>35.090000000000003</v>
      </c>
      <c r="AX151" s="17" t="s">
        <v>17</v>
      </c>
      <c r="AY151" s="17">
        <v>10.46</v>
      </c>
      <c r="AZ151" s="17">
        <v>0</v>
      </c>
      <c r="BA151" s="17" t="s">
        <v>227</v>
      </c>
      <c r="BC151" s="17">
        <v>4.8099999999999997E-2</v>
      </c>
      <c r="BF151" s="17" t="s">
        <v>1746</v>
      </c>
      <c r="BG151" s="17" t="s">
        <v>22</v>
      </c>
      <c r="BI151" s="25">
        <v>290000</v>
      </c>
      <c r="BL151" s="18" t="s">
        <v>17</v>
      </c>
      <c r="BM151" s="18">
        <v>10.24</v>
      </c>
      <c r="BN151" s="18">
        <v>10.24</v>
      </c>
      <c r="BR151" s="18" t="s">
        <v>1747</v>
      </c>
      <c r="BS151" s="19" t="s">
        <v>20</v>
      </c>
      <c r="BU151" s="19" t="s">
        <v>20</v>
      </c>
    </row>
    <row r="152" spans="1:75" ht="30" x14ac:dyDescent="0.25">
      <c r="A152" s="14" t="s">
        <v>1760</v>
      </c>
      <c r="B152" s="60">
        <f>VLOOKUP(A152,Pop!A178:B1122,2,FALSE)</f>
        <v>830</v>
      </c>
      <c r="C152" s="15" t="s">
        <v>17</v>
      </c>
      <c r="D152" s="16">
        <v>273</v>
      </c>
      <c r="E152" s="16" t="s">
        <v>17</v>
      </c>
      <c r="F152" s="16">
        <v>13.35</v>
      </c>
      <c r="G152" s="16" t="s">
        <v>21</v>
      </c>
      <c r="I152" s="16">
        <v>1000</v>
      </c>
      <c r="J152" s="16">
        <v>9.51</v>
      </c>
      <c r="K152" s="16">
        <v>51.39</v>
      </c>
      <c r="L152" s="16">
        <v>98.94</v>
      </c>
      <c r="N152" s="16">
        <v>17</v>
      </c>
      <c r="O152" s="16" t="s">
        <v>17</v>
      </c>
      <c r="P152" s="16">
        <v>13.35</v>
      </c>
      <c r="Q152" s="16" t="s">
        <v>21</v>
      </c>
      <c r="S152" s="16">
        <v>1000</v>
      </c>
      <c r="T152" s="16">
        <v>9.51</v>
      </c>
      <c r="W152" s="16" t="s">
        <v>1763</v>
      </c>
      <c r="X152" s="16" t="s">
        <v>175</v>
      </c>
      <c r="AB152" s="16" t="s">
        <v>1764</v>
      </c>
      <c r="AC152" s="16" t="s">
        <v>1765</v>
      </c>
      <c r="AD152" s="17">
        <v>273</v>
      </c>
      <c r="AE152" s="17">
        <v>17</v>
      </c>
      <c r="AF152" s="17">
        <v>56.25</v>
      </c>
      <c r="AG152" s="17" t="s">
        <v>17</v>
      </c>
      <c r="AH152" s="17">
        <v>32.81</v>
      </c>
      <c r="AI152" s="39" t="str">
        <f>VLOOKUP(A152,'2016 Results'!C181:AG492,15,FALSE)</f>
        <v/>
      </c>
      <c r="AJ152" s="39"/>
      <c r="AK152" s="17">
        <v>1000</v>
      </c>
      <c r="AL152" s="17" t="s">
        <v>21</v>
      </c>
      <c r="AN152" s="17">
        <v>3.76</v>
      </c>
      <c r="AP152" s="17" t="s">
        <v>1766</v>
      </c>
      <c r="AR152" s="17" t="s">
        <v>22</v>
      </c>
      <c r="AT152" s="17" t="s">
        <v>1767</v>
      </c>
      <c r="AW152" s="17">
        <v>56.25</v>
      </c>
      <c r="AX152" s="17" t="s">
        <v>17</v>
      </c>
      <c r="AY152" s="17">
        <v>32.81</v>
      </c>
      <c r="AZ152" s="17">
        <v>1000</v>
      </c>
      <c r="BA152" s="17" t="s">
        <v>21</v>
      </c>
      <c r="BC152" s="17">
        <v>3.76</v>
      </c>
      <c r="BE152" s="17" t="s">
        <v>287</v>
      </c>
      <c r="BG152" s="17" t="s">
        <v>42</v>
      </c>
      <c r="BK152" s="17" t="s">
        <v>1768</v>
      </c>
      <c r="BL152" s="18" t="s">
        <v>20</v>
      </c>
      <c r="BS152" s="19" t="s">
        <v>20</v>
      </c>
      <c r="BU152" s="19" t="s">
        <v>20</v>
      </c>
      <c r="BW152" s="57" t="s">
        <v>2936</v>
      </c>
    </row>
    <row r="153" spans="1:75" x14ac:dyDescent="0.25">
      <c r="A153" s="14" t="s">
        <v>2188</v>
      </c>
      <c r="B153" s="60">
        <f>VLOOKUP(A153,Pop!A179:B1123,2,FALSE)</f>
        <v>318</v>
      </c>
      <c r="C153" s="15" t="s">
        <v>17</v>
      </c>
      <c r="D153" s="16">
        <v>180</v>
      </c>
      <c r="E153" s="16" t="s">
        <v>17</v>
      </c>
      <c r="F153" s="27">
        <v>24.73</v>
      </c>
      <c r="G153" s="16" t="s">
        <v>21</v>
      </c>
      <c r="I153" s="16" t="s">
        <v>1157</v>
      </c>
      <c r="J153" s="27">
        <v>8.2400000000000008E-3</v>
      </c>
      <c r="K153" s="16">
        <v>41.21</v>
      </c>
      <c r="L153" s="16">
        <v>82.41</v>
      </c>
      <c r="N153" s="16">
        <v>6</v>
      </c>
      <c r="O153" s="16" t="s">
        <v>17</v>
      </c>
      <c r="P153" s="27">
        <v>33.19</v>
      </c>
      <c r="Q153" s="16" t="s">
        <v>21</v>
      </c>
      <c r="S153" s="16">
        <v>3000</v>
      </c>
      <c r="T153" s="27">
        <v>1.106E-2</v>
      </c>
      <c r="U153" s="16">
        <v>232.26</v>
      </c>
      <c r="V153" s="16">
        <v>2178.8200000000002</v>
      </c>
      <c r="X153" s="16" t="s">
        <v>59</v>
      </c>
      <c r="Z153" s="16" t="s">
        <v>1158</v>
      </c>
      <c r="AD153" s="17">
        <v>180</v>
      </c>
      <c r="AE153" s="17">
        <v>6</v>
      </c>
      <c r="AF153" s="17" t="s">
        <v>1159</v>
      </c>
      <c r="AG153" s="17" t="s">
        <v>17</v>
      </c>
      <c r="AH153" s="17">
        <v>24.73</v>
      </c>
      <c r="AI153" s="39" t="e">
        <f>VLOOKUP(A153,'2016 Results'!C182:AG493,15,FALSE)</f>
        <v>#N/A</v>
      </c>
      <c r="AJ153" s="39"/>
      <c r="AK153" s="17">
        <v>3000</v>
      </c>
      <c r="AL153" s="17" t="s">
        <v>21</v>
      </c>
      <c r="AN153" s="17" t="s">
        <v>1160</v>
      </c>
      <c r="AR153" s="17" t="s">
        <v>19</v>
      </c>
      <c r="AW153" s="17">
        <v>33.18</v>
      </c>
      <c r="AX153" s="17" t="s">
        <v>17</v>
      </c>
      <c r="AY153" s="17">
        <v>33.19</v>
      </c>
      <c r="AZ153" s="17">
        <v>3000</v>
      </c>
      <c r="BA153" s="17" t="s">
        <v>21</v>
      </c>
      <c r="BC153" s="17">
        <v>1.106E-2</v>
      </c>
      <c r="BG153" s="17" t="s">
        <v>19</v>
      </c>
      <c r="BL153" s="18" t="s">
        <v>20</v>
      </c>
      <c r="BS153" s="19" t="s">
        <v>20</v>
      </c>
      <c r="BU153" s="19" t="s">
        <v>17</v>
      </c>
      <c r="BV153" s="54">
        <v>3.55</v>
      </c>
    </row>
    <row r="154" spans="1:75" x14ac:dyDescent="0.25">
      <c r="A154" s="14" t="s">
        <v>2169</v>
      </c>
      <c r="B154" s="60">
        <f>VLOOKUP(A154,Pop!A180:B1124,2,FALSE)</f>
        <v>159</v>
      </c>
      <c r="C154" s="15" t="s">
        <v>17</v>
      </c>
      <c r="D154" s="16">
        <v>89</v>
      </c>
      <c r="E154" s="16" t="s">
        <v>17</v>
      </c>
      <c r="F154" s="27">
        <v>30.25</v>
      </c>
      <c r="G154" s="16" t="s">
        <v>21</v>
      </c>
      <c r="I154" s="16">
        <v>3000</v>
      </c>
      <c r="J154" s="27">
        <v>5.5999999999999999E-3</v>
      </c>
      <c r="K154" s="27">
        <v>41.45</v>
      </c>
      <c r="L154" s="27">
        <v>69.45</v>
      </c>
      <c r="N154" s="16">
        <v>6</v>
      </c>
      <c r="O154" s="16" t="s">
        <v>20</v>
      </c>
      <c r="U154" s="16">
        <v>153.44999999999999</v>
      </c>
      <c r="V154" s="16">
        <v>1133.45</v>
      </c>
      <c r="X154" s="16" t="s">
        <v>19</v>
      </c>
      <c r="AD154" s="17">
        <v>89</v>
      </c>
      <c r="AE154" s="17">
        <v>89</v>
      </c>
      <c r="AF154" s="17">
        <v>33.5</v>
      </c>
      <c r="AG154" s="17" t="s">
        <v>17</v>
      </c>
      <c r="AH154" s="17">
        <v>33</v>
      </c>
      <c r="AI154" s="39" t="str">
        <f>VLOOKUP(A154,'2016 Results'!C183:AG494,15,FALSE)</f>
        <v/>
      </c>
      <c r="AJ154" s="39"/>
      <c r="AK154" s="17">
        <v>3000</v>
      </c>
      <c r="AL154" s="17" t="s">
        <v>21</v>
      </c>
      <c r="AN154" s="17">
        <v>9.4999999999999998E-3</v>
      </c>
      <c r="AP154" s="17" t="s">
        <v>562</v>
      </c>
      <c r="AR154" s="17" t="s">
        <v>19</v>
      </c>
      <c r="AW154" s="17">
        <v>64.03</v>
      </c>
      <c r="AX154" s="17" t="s">
        <v>17</v>
      </c>
      <c r="AY154" s="17">
        <v>33</v>
      </c>
      <c r="AZ154" s="17">
        <v>3000</v>
      </c>
      <c r="BA154" s="17" t="s">
        <v>21</v>
      </c>
      <c r="BC154" s="17">
        <v>9.4999999999999998E-3</v>
      </c>
      <c r="BE154" s="17" t="s">
        <v>562</v>
      </c>
      <c r="BG154" s="17" t="s">
        <v>19</v>
      </c>
      <c r="BL154" s="18" t="s">
        <v>20</v>
      </c>
      <c r="BS154" s="19" t="s">
        <v>20</v>
      </c>
      <c r="BU154" s="19" t="s">
        <v>17</v>
      </c>
      <c r="BV154" s="54">
        <v>10.85</v>
      </c>
      <c r="BW154" s="57" t="s">
        <v>563</v>
      </c>
    </row>
    <row r="155" spans="1:75" x14ac:dyDescent="0.25">
      <c r="A155" s="14" t="s">
        <v>1770</v>
      </c>
      <c r="B155" s="60">
        <f>VLOOKUP(A155,Pop!A181:B1125,2,FALSE)</f>
        <v>443</v>
      </c>
      <c r="C155" s="15" t="s">
        <v>17</v>
      </c>
      <c r="D155" s="16">
        <v>155</v>
      </c>
      <c r="E155" s="16" t="s">
        <v>17</v>
      </c>
      <c r="F155" s="16">
        <v>20</v>
      </c>
      <c r="G155" s="16" t="s">
        <v>21</v>
      </c>
      <c r="I155" s="16">
        <v>1000</v>
      </c>
      <c r="J155" s="16">
        <v>20.43</v>
      </c>
      <c r="K155" s="16">
        <v>36</v>
      </c>
      <c r="L155" s="16">
        <v>52.7</v>
      </c>
      <c r="N155" s="16">
        <v>10</v>
      </c>
      <c r="O155" s="16" t="s">
        <v>17</v>
      </c>
      <c r="P155" s="16">
        <v>20</v>
      </c>
      <c r="Q155" s="16" t="s">
        <v>21</v>
      </c>
      <c r="S155" s="16">
        <v>1000</v>
      </c>
      <c r="T155" s="16">
        <v>20.43</v>
      </c>
      <c r="U155" s="16">
        <v>102.2</v>
      </c>
      <c r="X155" s="16" t="s">
        <v>19</v>
      </c>
      <c r="AD155" s="17">
        <v>144</v>
      </c>
      <c r="AE155" s="17">
        <v>11</v>
      </c>
      <c r="AF155" s="17">
        <v>27.27</v>
      </c>
      <c r="AG155" s="17" t="s">
        <v>17</v>
      </c>
      <c r="AH155" s="17">
        <v>26</v>
      </c>
      <c r="AI155" s="39" t="e">
        <f>VLOOKUP(A155,'2016 Results'!C184:AG495,15,FALSE)</f>
        <v>#N/A</v>
      </c>
      <c r="AJ155" s="39"/>
      <c r="AK155" s="17">
        <v>3000</v>
      </c>
      <c r="AL155" s="17" t="s">
        <v>21</v>
      </c>
      <c r="AN155" s="17">
        <v>28</v>
      </c>
      <c r="AP155" s="17">
        <v>26</v>
      </c>
      <c r="AR155" s="17" t="s">
        <v>19</v>
      </c>
      <c r="AW155" s="17">
        <v>37.29</v>
      </c>
      <c r="AX155" s="17" t="s">
        <v>17</v>
      </c>
      <c r="AY155" s="17">
        <v>26</v>
      </c>
      <c r="AZ155" s="17">
        <v>3000</v>
      </c>
      <c r="BA155" s="17" t="s">
        <v>21</v>
      </c>
      <c r="BC155" s="17">
        <v>28</v>
      </c>
      <c r="BE155" s="17">
        <v>26</v>
      </c>
      <c r="BG155" s="17" t="s">
        <v>19</v>
      </c>
      <c r="BL155" s="18" t="s">
        <v>20</v>
      </c>
      <c r="BS155" s="19" t="s">
        <v>20</v>
      </c>
      <c r="BU155" s="19" t="s">
        <v>20</v>
      </c>
      <c r="BW155" s="57" t="s">
        <v>1773</v>
      </c>
    </row>
    <row r="156" spans="1:75" ht="75" x14ac:dyDescent="0.25">
      <c r="A156" s="14" t="s">
        <v>2097</v>
      </c>
      <c r="B156" s="60">
        <f>VLOOKUP(A156,Pop!A182:B1126,2,FALSE)</f>
        <v>365</v>
      </c>
      <c r="C156" s="15" t="s">
        <v>17</v>
      </c>
      <c r="D156" s="16">
        <v>143</v>
      </c>
      <c r="E156" s="16" t="s">
        <v>17</v>
      </c>
      <c r="F156" s="16">
        <v>32.79</v>
      </c>
      <c r="G156" s="16" t="s">
        <v>21</v>
      </c>
      <c r="I156" s="16">
        <v>2200</v>
      </c>
      <c r="J156" s="16">
        <v>1.49E-2</v>
      </c>
      <c r="K156" s="16">
        <v>74.510000000000005</v>
      </c>
      <c r="L156" s="16">
        <v>149.01</v>
      </c>
      <c r="N156" s="16">
        <v>15</v>
      </c>
      <c r="O156" s="16" t="s">
        <v>17</v>
      </c>
      <c r="P156" s="16">
        <v>32.79</v>
      </c>
      <c r="Q156" s="16" t="s">
        <v>21</v>
      </c>
      <c r="S156" s="16">
        <v>2200</v>
      </c>
      <c r="T156" s="16">
        <v>1.49E-2</v>
      </c>
      <c r="X156" s="16" t="s">
        <v>19</v>
      </c>
      <c r="AD156" s="17">
        <v>146</v>
      </c>
      <c r="AE156" s="17">
        <v>14</v>
      </c>
      <c r="AF156" s="17">
        <v>115.51</v>
      </c>
      <c r="AG156" s="17" t="s">
        <v>17</v>
      </c>
      <c r="AH156" s="17">
        <v>43.06</v>
      </c>
      <c r="AI156" s="39" t="e">
        <f>VLOOKUP(A156,'2016 Results'!C185:AG496,15,FALSE)</f>
        <v>#N/A</v>
      </c>
      <c r="AJ156" s="39"/>
      <c r="AK156" s="17">
        <v>2200</v>
      </c>
      <c r="AL156" s="17" t="s">
        <v>21</v>
      </c>
      <c r="AN156" s="17">
        <v>1.21E-2</v>
      </c>
      <c r="AO156" s="17" t="s">
        <v>1939</v>
      </c>
      <c r="AR156" s="17" t="s">
        <v>59</v>
      </c>
      <c r="AT156" s="17" t="s">
        <v>2100</v>
      </c>
      <c r="AX156" s="17" t="s">
        <v>17</v>
      </c>
      <c r="AY156" s="17">
        <v>43.06</v>
      </c>
      <c r="AZ156" s="17">
        <v>2200</v>
      </c>
      <c r="BA156" s="17" t="s">
        <v>21</v>
      </c>
      <c r="BC156" s="17">
        <v>1.21E-2</v>
      </c>
      <c r="BD156" s="17" t="s">
        <v>1941</v>
      </c>
      <c r="BG156" s="17" t="s">
        <v>59</v>
      </c>
      <c r="BI156" s="17" t="s">
        <v>2100</v>
      </c>
      <c r="BL156" s="18" t="s">
        <v>20</v>
      </c>
      <c r="BS156" s="19" t="s">
        <v>20</v>
      </c>
      <c r="BU156" s="19" t="s">
        <v>20</v>
      </c>
      <c r="BW156" s="57" t="s">
        <v>2101</v>
      </c>
    </row>
    <row r="157" spans="1:75" x14ac:dyDescent="0.25">
      <c r="A157" s="14" t="s">
        <v>726</v>
      </c>
      <c r="B157" s="60">
        <f>VLOOKUP(A157,Pop!A183:B1127,2,FALSE)</f>
        <v>2838</v>
      </c>
      <c r="C157" s="15" t="s">
        <v>17</v>
      </c>
      <c r="D157" s="16">
        <v>1071</v>
      </c>
      <c r="E157" s="16" t="s">
        <v>17</v>
      </c>
      <c r="F157" s="16">
        <v>12</v>
      </c>
      <c r="G157" s="16" t="s">
        <v>21</v>
      </c>
      <c r="I157" s="16">
        <v>1</v>
      </c>
      <c r="J157" s="16">
        <v>4.8499999999999996</v>
      </c>
      <c r="K157" s="16">
        <v>31.4</v>
      </c>
      <c r="L157" s="16">
        <v>55.65</v>
      </c>
      <c r="N157" s="16">
        <v>142</v>
      </c>
      <c r="O157" s="16" t="s">
        <v>17</v>
      </c>
      <c r="P157" s="16">
        <v>12</v>
      </c>
      <c r="Q157" s="16" t="s">
        <v>21</v>
      </c>
      <c r="S157" s="16">
        <v>1</v>
      </c>
      <c r="T157" s="16">
        <v>4.8499999999999996</v>
      </c>
      <c r="U157" s="16">
        <v>128.4</v>
      </c>
      <c r="V157" s="16">
        <v>977.15</v>
      </c>
      <c r="X157" s="16" t="s">
        <v>19</v>
      </c>
      <c r="AC157" s="16" t="s">
        <v>728</v>
      </c>
      <c r="AD157" s="17">
        <v>1071</v>
      </c>
      <c r="AE157" s="17">
        <v>142</v>
      </c>
      <c r="AF157" s="17">
        <v>9.6</v>
      </c>
      <c r="AG157" s="17" t="s">
        <v>17</v>
      </c>
      <c r="AH157" s="17">
        <v>9.6</v>
      </c>
      <c r="AI157" s="39" t="e">
        <f>VLOOKUP(A157,'2016 Results'!C186:AG497,15,FALSE)</f>
        <v>#N/A</v>
      </c>
      <c r="AJ157" s="39"/>
      <c r="AL157" s="17" t="s">
        <v>38</v>
      </c>
      <c r="AM157" s="17" t="s">
        <v>729</v>
      </c>
      <c r="AO157" s="28">
        <v>0.8</v>
      </c>
      <c r="AP157" s="17">
        <v>9.6</v>
      </c>
      <c r="AR157" s="17" t="s">
        <v>19</v>
      </c>
      <c r="AW157" s="17">
        <v>117.89</v>
      </c>
      <c r="AX157" s="17" t="s">
        <v>20</v>
      </c>
      <c r="BF157" s="17" t="s">
        <v>730</v>
      </c>
      <c r="BG157" s="17" t="s">
        <v>19</v>
      </c>
      <c r="BL157" s="18" t="s">
        <v>20</v>
      </c>
      <c r="BS157" s="19" t="s">
        <v>20</v>
      </c>
      <c r="BU157" s="19" t="s">
        <v>20</v>
      </c>
    </row>
    <row r="158" spans="1:75" x14ac:dyDescent="0.25">
      <c r="A158" s="14" t="s">
        <v>485</v>
      </c>
      <c r="B158" s="60">
        <f>VLOOKUP(A158,Pop!A184:B1128,2,FALSE)</f>
        <v>2254</v>
      </c>
      <c r="C158" s="15" t="s">
        <v>17</v>
      </c>
      <c r="D158" s="16">
        <v>632</v>
      </c>
      <c r="E158" s="16" t="s">
        <v>17</v>
      </c>
      <c r="F158" s="16">
        <v>8.25</v>
      </c>
      <c r="G158" s="16" t="s">
        <v>21</v>
      </c>
      <c r="I158" s="16">
        <v>1000</v>
      </c>
      <c r="J158" s="16">
        <v>10.9</v>
      </c>
      <c r="K158" s="16">
        <v>54.5</v>
      </c>
      <c r="L158" s="16">
        <v>109</v>
      </c>
      <c r="N158" s="16" t="s">
        <v>488</v>
      </c>
      <c r="O158" s="16" t="s">
        <v>17</v>
      </c>
      <c r="P158" s="16">
        <v>8.25</v>
      </c>
      <c r="Q158" s="16" t="s">
        <v>21</v>
      </c>
      <c r="S158" s="16">
        <v>1000</v>
      </c>
      <c r="T158" s="16">
        <v>12.84</v>
      </c>
      <c r="U158" s="16">
        <v>321</v>
      </c>
      <c r="V158" s="16">
        <v>2568</v>
      </c>
      <c r="X158" s="16" t="s">
        <v>19</v>
      </c>
      <c r="AD158" s="17">
        <v>547</v>
      </c>
      <c r="AE158" s="17" t="s">
        <v>488</v>
      </c>
      <c r="AF158" s="17">
        <v>41.84</v>
      </c>
      <c r="AG158" s="17" t="s">
        <v>17</v>
      </c>
      <c r="AH158" s="17">
        <v>2</v>
      </c>
      <c r="AI158" s="39" t="e">
        <f>VLOOKUP(A158,'2016 Results'!C187:AG498,15,FALSE)</f>
        <v>#N/A</v>
      </c>
      <c r="AJ158" s="39"/>
      <c r="AK158" s="17">
        <v>1000</v>
      </c>
      <c r="AL158" s="17" t="s">
        <v>21</v>
      </c>
      <c r="AN158" s="17">
        <v>8.3000000000000007</v>
      </c>
      <c r="AP158" s="17">
        <v>8.3000000000000007</v>
      </c>
      <c r="AR158" s="17" t="s">
        <v>19</v>
      </c>
      <c r="AW158" s="17">
        <v>220</v>
      </c>
      <c r="AX158" s="17" t="s">
        <v>17</v>
      </c>
      <c r="AY158" s="17">
        <v>2</v>
      </c>
      <c r="AZ158" s="17">
        <v>1000</v>
      </c>
      <c r="BA158" s="17" t="s">
        <v>21</v>
      </c>
      <c r="BC158" s="17">
        <v>9.34</v>
      </c>
      <c r="BE158" s="17">
        <v>9.34</v>
      </c>
      <c r="BG158" s="17" t="s">
        <v>19</v>
      </c>
      <c r="BL158" s="18" t="s">
        <v>20</v>
      </c>
      <c r="BS158" s="19" t="s">
        <v>20</v>
      </c>
      <c r="BU158" s="19" t="s">
        <v>17</v>
      </c>
      <c r="BV158" s="54">
        <v>3</v>
      </c>
    </row>
    <row r="159" spans="1:75" x14ac:dyDescent="0.25">
      <c r="A159" s="14" t="s">
        <v>1924</v>
      </c>
      <c r="B159" s="60">
        <f>VLOOKUP(A159,Pop!A185:B1129,2,FALSE)</f>
        <v>1830</v>
      </c>
      <c r="C159" s="15" t="s">
        <v>17</v>
      </c>
      <c r="D159" s="16">
        <v>765</v>
      </c>
      <c r="E159" s="16" t="s">
        <v>17</v>
      </c>
      <c r="F159" s="27">
        <v>17</v>
      </c>
      <c r="G159" s="16" t="s">
        <v>21</v>
      </c>
      <c r="I159" s="16">
        <v>999</v>
      </c>
      <c r="J159" s="16" t="s">
        <v>1927</v>
      </c>
      <c r="K159" s="27">
        <v>35.880000000000003</v>
      </c>
      <c r="L159" s="27">
        <v>58.77</v>
      </c>
      <c r="N159" s="16">
        <v>67</v>
      </c>
      <c r="O159" s="16" t="s">
        <v>17</v>
      </c>
      <c r="P159" s="27">
        <v>17</v>
      </c>
      <c r="Q159" s="16" t="s">
        <v>21</v>
      </c>
      <c r="S159" s="16">
        <v>999</v>
      </c>
      <c r="T159" s="16" t="s">
        <v>1927</v>
      </c>
      <c r="U159" s="27">
        <v>140.38999999999999</v>
      </c>
      <c r="V159" s="16" t="s">
        <v>75</v>
      </c>
      <c r="X159" s="16" t="s">
        <v>19</v>
      </c>
      <c r="AC159" s="16" t="s">
        <v>75</v>
      </c>
      <c r="AD159" s="17">
        <v>735</v>
      </c>
      <c r="AE159" s="17">
        <v>65</v>
      </c>
      <c r="AF159" s="17" t="s">
        <v>1928</v>
      </c>
      <c r="AG159" s="17" t="s">
        <v>17</v>
      </c>
      <c r="AH159" s="22">
        <v>15.64</v>
      </c>
      <c r="AI159" s="39" t="str">
        <f>VLOOKUP(A159,'2016 Results'!C188:AG499,15,FALSE)</f>
        <v/>
      </c>
      <c r="AJ159" s="39"/>
      <c r="AK159" s="17">
        <v>999</v>
      </c>
      <c r="AL159" s="17" t="s">
        <v>21</v>
      </c>
      <c r="AN159" s="17" t="s">
        <v>1927</v>
      </c>
      <c r="AO159" s="22">
        <v>15.64</v>
      </c>
      <c r="AP159" s="17" t="s">
        <v>1929</v>
      </c>
      <c r="AR159" s="17" t="s">
        <v>19</v>
      </c>
      <c r="AW159" s="17" t="s">
        <v>1928</v>
      </c>
      <c r="AX159" s="17" t="s">
        <v>17</v>
      </c>
      <c r="AY159" s="22">
        <v>15.64</v>
      </c>
      <c r="AZ159" s="17">
        <v>999</v>
      </c>
      <c r="BA159" s="17" t="s">
        <v>21</v>
      </c>
      <c r="BC159" s="17" t="s">
        <v>1928</v>
      </c>
      <c r="BD159" s="22">
        <v>15.64</v>
      </c>
      <c r="BE159" s="17" t="s">
        <v>1929</v>
      </c>
      <c r="BG159" s="17" t="s">
        <v>19</v>
      </c>
      <c r="BL159" s="18" t="s">
        <v>20</v>
      </c>
      <c r="BS159" s="19" t="s">
        <v>20</v>
      </c>
      <c r="BU159" s="19" t="s">
        <v>17</v>
      </c>
      <c r="BV159" s="54" t="s">
        <v>1930</v>
      </c>
      <c r="BW159" s="57" t="s">
        <v>1931</v>
      </c>
    </row>
    <row r="160" spans="1:75" x14ac:dyDescent="0.25">
      <c r="A160" s="14" t="s">
        <v>1711</v>
      </c>
      <c r="B160" s="60">
        <f>VLOOKUP(A160,Pop!A186:B1130,2,FALSE)</f>
        <v>226</v>
      </c>
      <c r="C160" s="15" t="s">
        <v>17</v>
      </c>
      <c r="D160" s="16">
        <v>132</v>
      </c>
      <c r="E160" s="16" t="s">
        <v>17</v>
      </c>
      <c r="F160" s="16">
        <v>10.35</v>
      </c>
      <c r="G160" s="16" t="s">
        <v>38</v>
      </c>
      <c r="H160" s="16" t="s">
        <v>62</v>
      </c>
      <c r="N160" s="16">
        <v>14</v>
      </c>
      <c r="O160" s="16" t="s">
        <v>17</v>
      </c>
      <c r="P160" s="16">
        <v>17</v>
      </c>
      <c r="Q160" s="16" t="s">
        <v>38</v>
      </c>
      <c r="R160" s="16" t="s">
        <v>62</v>
      </c>
      <c r="X160" s="16" t="s">
        <v>19</v>
      </c>
      <c r="AD160" s="17">
        <v>132</v>
      </c>
      <c r="AE160" s="17">
        <v>14</v>
      </c>
      <c r="AF160" s="17">
        <v>14</v>
      </c>
      <c r="AG160" s="17" t="s">
        <v>17</v>
      </c>
      <c r="AH160" s="17">
        <v>14</v>
      </c>
      <c r="AI160" s="39">
        <f>VLOOKUP(A160,'2016 Results'!C189:AG500,15,FALSE)</f>
        <v>14</v>
      </c>
      <c r="AJ160" s="39">
        <f t="shared" si="2"/>
        <v>0</v>
      </c>
      <c r="AL160" s="17" t="s">
        <v>38</v>
      </c>
      <c r="AM160" s="17" t="s">
        <v>62</v>
      </c>
      <c r="AR160" s="17" t="s">
        <v>19</v>
      </c>
      <c r="AW160" s="17">
        <v>14</v>
      </c>
      <c r="AX160" s="17" t="s">
        <v>17</v>
      </c>
      <c r="AY160" s="17">
        <v>14</v>
      </c>
      <c r="BA160" s="17" t="s">
        <v>38</v>
      </c>
      <c r="BB160" s="17" t="s">
        <v>62</v>
      </c>
      <c r="BG160" s="17" t="s">
        <v>19</v>
      </c>
      <c r="BL160" s="18" t="s">
        <v>20</v>
      </c>
      <c r="BS160" s="19" t="s">
        <v>20</v>
      </c>
      <c r="BU160" s="19" t="s">
        <v>20</v>
      </c>
    </row>
    <row r="161" spans="1:75" x14ac:dyDescent="0.25">
      <c r="A161" s="14" t="s">
        <v>218</v>
      </c>
      <c r="B161" s="60">
        <f>VLOOKUP(A161,Pop!A187:B1131,2,FALSE)</f>
        <v>665</v>
      </c>
      <c r="C161" s="15" t="s">
        <v>17</v>
      </c>
      <c r="D161" s="16">
        <v>309</v>
      </c>
      <c r="E161" s="16" t="s">
        <v>17</v>
      </c>
      <c r="F161" s="27">
        <v>34.299999999999997</v>
      </c>
      <c r="G161" s="16" t="s">
        <v>21</v>
      </c>
      <c r="I161" s="16">
        <v>4000</v>
      </c>
      <c r="J161" s="16" t="s">
        <v>221</v>
      </c>
      <c r="K161" s="16">
        <v>40.18</v>
      </c>
      <c r="L161" s="16">
        <v>69.58</v>
      </c>
      <c r="N161" s="16">
        <v>27</v>
      </c>
      <c r="O161" s="16" t="s">
        <v>17</v>
      </c>
      <c r="P161" s="16">
        <v>34.299999999999997</v>
      </c>
      <c r="Q161" s="16" t="s">
        <v>21</v>
      </c>
      <c r="S161" s="16">
        <v>4000</v>
      </c>
      <c r="T161" s="16" t="s">
        <v>222</v>
      </c>
      <c r="U161" s="16">
        <v>181.3</v>
      </c>
      <c r="V161" s="16">
        <v>1210.3</v>
      </c>
      <c r="X161" s="16" t="s">
        <v>19</v>
      </c>
      <c r="AC161" s="16" t="s">
        <v>75</v>
      </c>
      <c r="AD161" s="17">
        <v>298</v>
      </c>
      <c r="AE161" s="17">
        <v>39</v>
      </c>
      <c r="AF161" s="17">
        <v>27.5</v>
      </c>
      <c r="AG161" s="17" t="s">
        <v>17</v>
      </c>
      <c r="AH161" s="17">
        <v>27.5</v>
      </c>
      <c r="AI161" s="39" t="str">
        <f>VLOOKUP(A161,'2016 Results'!C190:AG501,15,FALSE)</f>
        <v/>
      </c>
      <c r="AJ161" s="39"/>
      <c r="AK161" s="17">
        <v>4000</v>
      </c>
      <c r="AL161" s="17" t="s">
        <v>21</v>
      </c>
      <c r="AN161" s="17" t="s">
        <v>223</v>
      </c>
      <c r="AP161" s="17" t="s">
        <v>224</v>
      </c>
      <c r="AR161" s="17" t="s">
        <v>19</v>
      </c>
      <c r="AX161" s="17" t="s">
        <v>17</v>
      </c>
      <c r="AY161" s="17">
        <v>27.5</v>
      </c>
      <c r="AZ161" s="17">
        <v>4000</v>
      </c>
      <c r="BA161" s="17" t="s">
        <v>21</v>
      </c>
      <c r="BC161" s="17" t="s">
        <v>223</v>
      </c>
      <c r="BE161" s="17" t="s">
        <v>225</v>
      </c>
      <c r="BG161" s="17" t="s">
        <v>19</v>
      </c>
      <c r="BL161" s="18" t="s">
        <v>20</v>
      </c>
      <c r="BS161" s="19" t="s">
        <v>20</v>
      </c>
      <c r="BU161" s="19" t="s">
        <v>20</v>
      </c>
    </row>
    <row r="162" spans="1:75" x14ac:dyDescent="0.25">
      <c r="A162" s="14" t="s">
        <v>2155</v>
      </c>
      <c r="B162" s="60">
        <f>VLOOKUP(A162,Pop!A189:B1133,2,FALSE)</f>
        <v>150</v>
      </c>
      <c r="C162" s="15" t="s">
        <v>17</v>
      </c>
      <c r="D162" s="16">
        <v>65</v>
      </c>
      <c r="E162" s="16" t="s">
        <v>17</v>
      </c>
      <c r="F162" s="27">
        <v>20</v>
      </c>
      <c r="G162" s="16" t="s">
        <v>21</v>
      </c>
      <c r="I162" s="16">
        <v>1000</v>
      </c>
      <c r="J162" s="16">
        <v>0.55000000000000004</v>
      </c>
      <c r="K162" s="16">
        <v>36.5</v>
      </c>
      <c r="L162" s="16">
        <v>64</v>
      </c>
      <c r="N162" s="16">
        <v>0</v>
      </c>
      <c r="O162" s="16" t="s">
        <v>17</v>
      </c>
      <c r="P162" s="16">
        <v>20</v>
      </c>
      <c r="Q162" s="16" t="s">
        <v>21</v>
      </c>
      <c r="S162" s="16">
        <v>1000</v>
      </c>
      <c r="T162" s="16">
        <v>0.55000000000000004</v>
      </c>
      <c r="W162" s="16" t="s">
        <v>74</v>
      </c>
      <c r="AD162" s="17">
        <v>64</v>
      </c>
      <c r="AE162" s="17">
        <v>0</v>
      </c>
      <c r="AF162" s="17">
        <v>30</v>
      </c>
      <c r="AG162" s="17" t="s">
        <v>17</v>
      </c>
      <c r="AH162" s="17">
        <v>30</v>
      </c>
      <c r="AI162" s="39">
        <f>VLOOKUP(A162,'2016 Results'!C192:AG503,15,FALSE)</f>
        <v>30</v>
      </c>
      <c r="AJ162" s="39">
        <f t="shared" si="2"/>
        <v>0</v>
      </c>
      <c r="AK162" s="17" t="s">
        <v>75</v>
      </c>
      <c r="AL162" s="17" t="s">
        <v>38</v>
      </c>
      <c r="AM162" s="17" t="s">
        <v>76</v>
      </c>
      <c r="AN162" s="17" t="s">
        <v>75</v>
      </c>
      <c r="AQ162" s="17" t="s">
        <v>76</v>
      </c>
      <c r="AR162" s="17" t="s">
        <v>19</v>
      </c>
      <c r="AW162" s="17">
        <v>30</v>
      </c>
      <c r="AX162" s="17" t="s">
        <v>17</v>
      </c>
      <c r="AY162" s="17">
        <v>30</v>
      </c>
      <c r="AZ162" s="17" t="s">
        <v>76</v>
      </c>
      <c r="BA162" s="17" t="s">
        <v>38</v>
      </c>
      <c r="BB162" s="17" t="s">
        <v>76</v>
      </c>
      <c r="BC162" s="17" t="s">
        <v>76</v>
      </c>
      <c r="BF162" s="17" t="s">
        <v>77</v>
      </c>
      <c r="BG162" s="17" t="s">
        <v>19</v>
      </c>
      <c r="BL162" s="18" t="s">
        <v>20</v>
      </c>
      <c r="BS162" s="19" t="s">
        <v>20</v>
      </c>
      <c r="BU162" s="19" t="s">
        <v>20</v>
      </c>
    </row>
    <row r="163" spans="1:75" ht="30" x14ac:dyDescent="0.25">
      <c r="A163" s="14" t="s">
        <v>2071</v>
      </c>
      <c r="B163" s="60">
        <f>VLOOKUP(A163,Pop!A190:B1134,2,FALSE)</f>
        <v>4506</v>
      </c>
      <c r="C163" s="15" t="s">
        <v>17</v>
      </c>
      <c r="D163" s="16">
        <v>1275</v>
      </c>
      <c r="E163" s="16" t="s">
        <v>17</v>
      </c>
      <c r="F163" s="16">
        <v>11.83</v>
      </c>
      <c r="G163" s="16" t="s">
        <v>227</v>
      </c>
      <c r="I163" s="16">
        <v>220</v>
      </c>
      <c r="J163" s="16">
        <v>0.06</v>
      </c>
      <c r="M163" s="16" t="s">
        <v>2074</v>
      </c>
      <c r="N163" s="16">
        <v>100</v>
      </c>
      <c r="O163" s="16" t="s">
        <v>17</v>
      </c>
      <c r="P163" s="16">
        <v>11.83</v>
      </c>
      <c r="Q163" s="16" t="s">
        <v>227</v>
      </c>
      <c r="S163" s="16">
        <v>220</v>
      </c>
      <c r="T163" s="16">
        <v>6.0000000000000001E-3</v>
      </c>
      <c r="W163" s="16" t="s">
        <v>2075</v>
      </c>
      <c r="X163" s="16" t="s">
        <v>42</v>
      </c>
      <c r="AB163" s="16" t="s">
        <v>2076</v>
      </c>
      <c r="AC163" s="16" t="s">
        <v>2077</v>
      </c>
      <c r="AD163" s="17">
        <v>1275</v>
      </c>
      <c r="AE163" s="17">
        <v>100</v>
      </c>
      <c r="AF163" s="17">
        <v>16.850000000000001</v>
      </c>
      <c r="AG163" s="17" t="s">
        <v>17</v>
      </c>
      <c r="AH163" s="17">
        <v>9.2799999999999994</v>
      </c>
      <c r="AI163" s="39">
        <f>VLOOKUP(A163,'2016 Results'!C193:AG504,15,FALSE)</f>
        <v>0</v>
      </c>
      <c r="AJ163" s="39">
        <f t="shared" si="2"/>
        <v>9.2799999999999994</v>
      </c>
      <c r="AK163" s="17">
        <v>220</v>
      </c>
      <c r="AL163" s="17" t="s">
        <v>227</v>
      </c>
      <c r="AN163" s="17">
        <v>5.0000000000000001E-3</v>
      </c>
      <c r="AQ163" s="17" t="s">
        <v>2078</v>
      </c>
      <c r="AR163" s="17" t="s">
        <v>19</v>
      </c>
      <c r="AW163" s="17">
        <v>42.11</v>
      </c>
      <c r="AX163" s="17" t="s">
        <v>17</v>
      </c>
      <c r="AY163" s="17">
        <v>9.2799999999999994</v>
      </c>
      <c r="AZ163" s="17">
        <v>220</v>
      </c>
      <c r="BA163" s="17" t="s">
        <v>227</v>
      </c>
      <c r="BC163" s="17">
        <v>0.05</v>
      </c>
      <c r="BF163" s="17" t="s">
        <v>2079</v>
      </c>
      <c r="BG163" s="17" t="s">
        <v>19</v>
      </c>
      <c r="BL163" s="18" t="s">
        <v>17</v>
      </c>
      <c r="BM163" s="18">
        <v>3</v>
      </c>
      <c r="BN163" s="18">
        <v>6</v>
      </c>
      <c r="BO163" s="18" t="s">
        <v>23</v>
      </c>
      <c r="BP163" s="18" t="s">
        <v>2080</v>
      </c>
      <c r="BR163" s="18" t="s">
        <v>2081</v>
      </c>
      <c r="BS163" s="19" t="s">
        <v>20</v>
      </c>
      <c r="BU163" s="19" t="s">
        <v>20</v>
      </c>
      <c r="BW163" s="57" t="s">
        <v>2082</v>
      </c>
    </row>
    <row r="164" spans="1:75" x14ac:dyDescent="0.25">
      <c r="A164" s="14" t="s">
        <v>1490</v>
      </c>
      <c r="B164" s="60">
        <f>VLOOKUP(A164,Pop!A191:B1135,2,FALSE)</f>
        <v>1618</v>
      </c>
      <c r="C164" s="15" t="s">
        <v>17</v>
      </c>
      <c r="D164" s="16">
        <v>801</v>
      </c>
      <c r="E164" s="16" t="s">
        <v>17</v>
      </c>
      <c r="F164" s="34">
        <v>11</v>
      </c>
      <c r="G164" s="16" t="s">
        <v>21</v>
      </c>
      <c r="I164" s="24">
        <v>1499</v>
      </c>
      <c r="J164" s="16" t="s">
        <v>1493</v>
      </c>
      <c r="K164" s="34">
        <v>24</v>
      </c>
      <c r="L164" s="27">
        <v>40.25</v>
      </c>
      <c r="N164" s="16">
        <v>15</v>
      </c>
      <c r="O164" s="16" t="s">
        <v>17</v>
      </c>
      <c r="P164" s="16">
        <v>11</v>
      </c>
      <c r="Q164" s="16" t="s">
        <v>21</v>
      </c>
      <c r="S164" s="24">
        <v>1499</v>
      </c>
      <c r="T164" s="16" t="s">
        <v>1494</v>
      </c>
      <c r="X164" s="16" t="s">
        <v>19</v>
      </c>
      <c r="AD164" s="17">
        <v>786</v>
      </c>
      <c r="AE164" s="17">
        <v>15</v>
      </c>
      <c r="AF164" s="31">
        <v>65</v>
      </c>
      <c r="AG164" s="17" t="s">
        <v>17</v>
      </c>
      <c r="AH164" s="22">
        <v>16.5</v>
      </c>
      <c r="AI164" s="39" t="str">
        <f>VLOOKUP(A164,'2016 Results'!C194:AG505,15,FALSE)</f>
        <v/>
      </c>
      <c r="AJ164" s="39"/>
      <c r="AK164" s="25">
        <v>1499</v>
      </c>
      <c r="AL164" s="17" t="s">
        <v>21</v>
      </c>
      <c r="AN164" s="22">
        <v>2.1</v>
      </c>
      <c r="AR164" s="17" t="s">
        <v>19</v>
      </c>
      <c r="AW164" s="17">
        <v>22.8</v>
      </c>
      <c r="AX164" s="17" t="s">
        <v>17</v>
      </c>
      <c r="AY164" s="17">
        <v>16.5</v>
      </c>
      <c r="AZ164" s="25">
        <v>1499</v>
      </c>
      <c r="BA164" s="17" t="s">
        <v>21</v>
      </c>
      <c r="BC164" s="17">
        <v>2.1</v>
      </c>
      <c r="BG164" s="17" t="s">
        <v>19</v>
      </c>
      <c r="BL164" s="18" t="s">
        <v>17</v>
      </c>
      <c r="BM164" s="35">
        <v>2</v>
      </c>
      <c r="BN164" s="35">
        <v>3</v>
      </c>
      <c r="BO164" s="18" t="s">
        <v>23</v>
      </c>
      <c r="BP164" s="18" t="s">
        <v>1495</v>
      </c>
      <c r="BS164" s="19" t="s">
        <v>20</v>
      </c>
      <c r="BU164" s="19" t="s">
        <v>20</v>
      </c>
    </row>
    <row r="165" spans="1:75" x14ac:dyDescent="0.25">
      <c r="A165" s="14" t="s">
        <v>2213</v>
      </c>
      <c r="B165" s="60">
        <f>VLOOKUP(A165,Pop!A192:B1136,2,FALSE)</f>
        <v>425</v>
      </c>
      <c r="C165" s="15" t="s">
        <v>17</v>
      </c>
      <c r="D165" s="16">
        <v>180</v>
      </c>
      <c r="E165" s="16" t="s">
        <v>17</v>
      </c>
      <c r="F165" s="16" t="s">
        <v>164</v>
      </c>
      <c r="G165" s="16" t="s">
        <v>21</v>
      </c>
      <c r="I165" s="16">
        <v>3000</v>
      </c>
      <c r="J165" s="16" t="s">
        <v>165</v>
      </c>
      <c r="K165" s="16">
        <v>44</v>
      </c>
      <c r="L165" s="16">
        <v>84</v>
      </c>
      <c r="O165" s="16" t="s">
        <v>20</v>
      </c>
      <c r="AD165" s="17">
        <v>180</v>
      </c>
      <c r="AG165" s="17" t="s">
        <v>17</v>
      </c>
      <c r="AH165" s="17">
        <v>37</v>
      </c>
      <c r="AI165" s="39" t="str">
        <f>VLOOKUP(A165,'2016 Results'!C195:AG506,15,FALSE)</f>
        <v/>
      </c>
      <c r="AJ165" s="39"/>
      <c r="AK165" s="17">
        <v>3000</v>
      </c>
      <c r="AL165" s="17" t="s">
        <v>21</v>
      </c>
      <c r="AN165" s="17">
        <v>8</v>
      </c>
      <c r="AX165" s="17" t="s">
        <v>20</v>
      </c>
      <c r="BL165" s="18" t="s">
        <v>20</v>
      </c>
      <c r="BS165" s="19" t="s">
        <v>20</v>
      </c>
      <c r="BU165" s="19" t="s">
        <v>20</v>
      </c>
    </row>
    <row r="166" spans="1:75" x14ac:dyDescent="0.25">
      <c r="A166" s="14" t="s">
        <v>1011</v>
      </c>
      <c r="B166" s="60">
        <f>VLOOKUP(A166,Pop!A193:B1137,2,FALSE)</f>
        <v>1663</v>
      </c>
      <c r="C166" s="15" t="s">
        <v>17</v>
      </c>
      <c r="D166" s="16">
        <v>694</v>
      </c>
      <c r="E166" s="16" t="s">
        <v>17</v>
      </c>
      <c r="F166" s="16">
        <v>15.41</v>
      </c>
      <c r="G166" s="16" t="s">
        <v>227</v>
      </c>
      <c r="I166" s="16">
        <v>350</v>
      </c>
      <c r="J166" s="16">
        <v>4.403E-2</v>
      </c>
      <c r="M166" s="16" t="s">
        <v>1014</v>
      </c>
      <c r="N166" s="16">
        <v>90</v>
      </c>
      <c r="O166" s="16" t="s">
        <v>17</v>
      </c>
      <c r="P166" s="16">
        <v>15.41</v>
      </c>
      <c r="Q166" s="16" t="s">
        <v>227</v>
      </c>
      <c r="S166" s="16">
        <v>350</v>
      </c>
      <c r="T166" s="16">
        <v>4.403E-2</v>
      </c>
      <c r="W166" s="16" t="s">
        <v>1014</v>
      </c>
      <c r="X166" s="16" t="s">
        <v>19</v>
      </c>
      <c r="AC166" s="16" t="s">
        <v>75</v>
      </c>
      <c r="AD166" s="17">
        <v>699</v>
      </c>
      <c r="AE166" s="17">
        <v>93</v>
      </c>
      <c r="AF166" s="17">
        <v>25.7</v>
      </c>
      <c r="AG166" s="17" t="s">
        <v>17</v>
      </c>
      <c r="AH166" s="17">
        <v>25.7</v>
      </c>
      <c r="AI166" s="39" t="e">
        <f>VLOOKUP(A166,'2016 Results'!C196:AG507,15,FALSE)</f>
        <v>#N/A</v>
      </c>
      <c r="AJ166" s="39"/>
      <c r="AK166" s="17">
        <v>350</v>
      </c>
      <c r="AL166" s="17" t="s">
        <v>227</v>
      </c>
      <c r="AN166" s="17">
        <v>6.1100000000000002E-2</v>
      </c>
      <c r="AQ166" s="17" t="s">
        <v>1014</v>
      </c>
      <c r="AR166" s="17" t="s">
        <v>19</v>
      </c>
      <c r="AW166" s="17">
        <v>25.7</v>
      </c>
      <c r="AX166" s="17" t="s">
        <v>17</v>
      </c>
      <c r="AY166" s="17">
        <v>25.7</v>
      </c>
      <c r="AZ166" s="17">
        <v>350</v>
      </c>
      <c r="BA166" s="17" t="s">
        <v>227</v>
      </c>
      <c r="BC166" s="17">
        <v>6.1100000000000002E-2</v>
      </c>
      <c r="BF166" s="17" t="s">
        <v>1014</v>
      </c>
      <c r="BG166" s="17" t="s">
        <v>19</v>
      </c>
      <c r="BL166" s="18" t="s">
        <v>47</v>
      </c>
      <c r="BS166" s="19" t="s">
        <v>17</v>
      </c>
      <c r="BT166" s="19">
        <v>0.5</v>
      </c>
      <c r="BU166" s="19" t="s">
        <v>17</v>
      </c>
      <c r="BV166" s="54" t="s">
        <v>1015</v>
      </c>
    </row>
    <row r="167" spans="1:75" ht="75" x14ac:dyDescent="0.25">
      <c r="A167" s="14" t="s">
        <v>2035</v>
      </c>
      <c r="B167" s="60">
        <f>VLOOKUP(A167,Pop!A194:B1138,2,FALSE)</f>
        <v>842</v>
      </c>
      <c r="C167" s="15" t="s">
        <v>17</v>
      </c>
      <c r="D167" s="16">
        <v>376</v>
      </c>
      <c r="E167" s="16" t="s">
        <v>17</v>
      </c>
      <c r="F167" s="27">
        <v>15</v>
      </c>
      <c r="G167" s="16" t="s">
        <v>21</v>
      </c>
      <c r="I167" s="16">
        <v>1000</v>
      </c>
      <c r="J167" s="30" t="s">
        <v>2038</v>
      </c>
      <c r="K167" s="16">
        <v>31</v>
      </c>
      <c r="L167" s="16">
        <v>41</v>
      </c>
      <c r="N167" s="16">
        <v>43</v>
      </c>
      <c r="O167" s="16" t="s">
        <v>17</v>
      </c>
      <c r="P167" s="27">
        <v>15</v>
      </c>
      <c r="Q167" s="16" t="s">
        <v>21</v>
      </c>
      <c r="S167" s="16">
        <v>1000</v>
      </c>
      <c r="T167" s="30" t="s">
        <v>2038</v>
      </c>
      <c r="U167" s="16">
        <v>101</v>
      </c>
      <c r="V167" s="16">
        <v>801</v>
      </c>
      <c r="X167" s="16" t="s">
        <v>19</v>
      </c>
      <c r="AD167" s="17">
        <v>363</v>
      </c>
      <c r="AE167" s="17">
        <v>38</v>
      </c>
      <c r="AF167" s="22">
        <v>42</v>
      </c>
      <c r="AG167" s="17" t="s">
        <v>17</v>
      </c>
      <c r="AH167" s="22">
        <v>35</v>
      </c>
      <c r="AI167" s="39" t="e">
        <f>VLOOKUP(A167,'2016 Results'!C197:AG508,15,FALSE)</f>
        <v>#N/A</v>
      </c>
      <c r="AJ167" s="39"/>
      <c r="AK167" s="17">
        <v>2000</v>
      </c>
      <c r="AL167" s="17" t="s">
        <v>21</v>
      </c>
      <c r="AN167" s="17" t="s">
        <v>2039</v>
      </c>
      <c r="AP167" s="22">
        <v>35</v>
      </c>
      <c r="AR167" s="17" t="s">
        <v>59</v>
      </c>
      <c r="AT167" s="22">
        <v>2570753</v>
      </c>
      <c r="AW167" s="22">
        <v>39</v>
      </c>
      <c r="AX167" s="17" t="s">
        <v>17</v>
      </c>
      <c r="AY167" s="22">
        <v>35</v>
      </c>
      <c r="AZ167" s="17">
        <v>2000</v>
      </c>
      <c r="BA167" s="17" t="s">
        <v>21</v>
      </c>
      <c r="BC167" s="17" t="s">
        <v>2039</v>
      </c>
      <c r="BE167" s="22">
        <v>35</v>
      </c>
      <c r="BG167" s="17" t="s">
        <v>59</v>
      </c>
      <c r="BI167" s="22">
        <v>2570753</v>
      </c>
      <c r="BL167" s="18" t="s">
        <v>20</v>
      </c>
      <c r="BS167" s="19" t="s">
        <v>20</v>
      </c>
      <c r="BU167" s="19" t="s">
        <v>20</v>
      </c>
    </row>
    <row r="168" spans="1:75" x14ac:dyDescent="0.25">
      <c r="A168" s="14" t="s">
        <v>710</v>
      </c>
      <c r="B168" s="60">
        <f>VLOOKUP(A168,Pop!A195:B1139,2,FALSE)</f>
        <v>6798</v>
      </c>
      <c r="C168" s="15" t="s">
        <v>17</v>
      </c>
      <c r="D168" s="16">
        <v>2547</v>
      </c>
      <c r="E168" s="16" t="s">
        <v>17</v>
      </c>
      <c r="F168" s="16">
        <v>14.06</v>
      </c>
      <c r="G168" s="16" t="s">
        <v>21</v>
      </c>
      <c r="I168" s="16">
        <v>0</v>
      </c>
      <c r="J168" s="16">
        <v>6.4700000000000001E-3</v>
      </c>
      <c r="K168" s="16">
        <v>46.41</v>
      </c>
      <c r="L168" s="16">
        <v>78.760000000000005</v>
      </c>
      <c r="N168" s="16">
        <v>210</v>
      </c>
      <c r="O168" s="16" t="s">
        <v>17</v>
      </c>
      <c r="P168" s="16">
        <v>14.06</v>
      </c>
      <c r="Q168" s="16" t="s">
        <v>21</v>
      </c>
      <c r="S168" s="16">
        <v>0</v>
      </c>
      <c r="T168" s="16">
        <v>6.4700000000000001E-3</v>
      </c>
      <c r="U168" s="16">
        <v>175.81</v>
      </c>
      <c r="V168" s="16">
        <v>1308.06</v>
      </c>
      <c r="X168" s="16" t="s">
        <v>210</v>
      </c>
      <c r="Z168" s="16" t="s">
        <v>713</v>
      </c>
      <c r="AA168" s="16" t="s">
        <v>714</v>
      </c>
      <c r="AC168" s="16" t="s">
        <v>715</v>
      </c>
      <c r="AD168" s="17">
        <v>2543</v>
      </c>
      <c r="AE168" s="17">
        <v>201</v>
      </c>
      <c r="AF168" s="17">
        <v>43.19</v>
      </c>
      <c r="AG168" s="17" t="s">
        <v>17</v>
      </c>
      <c r="AH168" s="17">
        <v>10.130000000000001</v>
      </c>
      <c r="AI168" s="39">
        <f>VLOOKUP(A168,'2016 Results'!C198:AG509,15,FALSE)</f>
        <v>9.84</v>
      </c>
      <c r="AJ168" s="39">
        <f t="shared" ref="AJ168:AJ221" si="3">AH168-AI168</f>
        <v>0.29000000000000092</v>
      </c>
      <c r="AK168" s="17">
        <v>0</v>
      </c>
      <c r="AL168" s="17" t="s">
        <v>21</v>
      </c>
      <c r="AN168" s="17">
        <v>4.3499999999999997E-3</v>
      </c>
      <c r="AP168" s="17">
        <v>4.3499999999999996</v>
      </c>
      <c r="AR168" s="17" t="s">
        <v>80</v>
      </c>
      <c r="AU168" s="17" t="s">
        <v>716</v>
      </c>
      <c r="AW168" s="17">
        <v>54.94</v>
      </c>
      <c r="AX168" s="17" t="s">
        <v>17</v>
      </c>
      <c r="AY168" s="17">
        <v>10.130000000000001</v>
      </c>
      <c r="AZ168" s="17">
        <v>0</v>
      </c>
      <c r="BA168" s="17" t="s">
        <v>21</v>
      </c>
      <c r="BC168" s="17">
        <v>4.3499999999999997E-3</v>
      </c>
      <c r="BE168" s="17">
        <v>4.3499999999999996</v>
      </c>
      <c r="BG168" s="17" t="s">
        <v>80</v>
      </c>
      <c r="BL168" s="18" t="s">
        <v>17</v>
      </c>
      <c r="BM168" s="18">
        <v>5.25</v>
      </c>
      <c r="BN168" s="18">
        <v>5.25</v>
      </c>
      <c r="BO168" s="18" t="s">
        <v>38</v>
      </c>
      <c r="BR168" s="18" t="s">
        <v>76</v>
      </c>
      <c r="BS168" s="19" t="s">
        <v>20</v>
      </c>
      <c r="BU168" s="19" t="s">
        <v>17</v>
      </c>
      <c r="BV168" s="54">
        <v>1.3</v>
      </c>
    </row>
    <row r="169" spans="1:75" x14ac:dyDescent="0.25">
      <c r="A169" s="14" t="s">
        <v>2168</v>
      </c>
      <c r="B169" s="60">
        <f>VLOOKUP(A169,Pop!A196:B1140,2,FALSE)</f>
        <v>522</v>
      </c>
      <c r="C169" s="15" t="s">
        <v>17</v>
      </c>
      <c r="D169" s="16">
        <v>504</v>
      </c>
      <c r="E169" s="16" t="s">
        <v>17</v>
      </c>
      <c r="F169" s="16">
        <v>30</v>
      </c>
      <c r="G169" s="16" t="s">
        <v>21</v>
      </c>
      <c r="I169" s="16">
        <v>4000</v>
      </c>
      <c r="J169" s="16" t="s">
        <v>539</v>
      </c>
      <c r="K169" s="16" t="s">
        <v>540</v>
      </c>
      <c r="L169" s="16" t="s">
        <v>541</v>
      </c>
      <c r="M169" s="16" t="s">
        <v>542</v>
      </c>
      <c r="N169" s="16">
        <v>31</v>
      </c>
      <c r="O169" s="16" t="s">
        <v>20</v>
      </c>
      <c r="U169" s="27">
        <v>56.6</v>
      </c>
      <c r="V169" s="27">
        <v>328.3</v>
      </c>
      <c r="X169" s="16" t="s">
        <v>19</v>
      </c>
      <c r="AC169" s="16" t="s">
        <v>95</v>
      </c>
      <c r="AD169" s="31">
        <v>50</v>
      </c>
      <c r="AE169" s="31">
        <v>50</v>
      </c>
      <c r="AF169" s="31">
        <v>50</v>
      </c>
      <c r="AG169" s="17" t="s">
        <v>17</v>
      </c>
      <c r="AH169" s="31">
        <v>50</v>
      </c>
      <c r="AI169" s="39" t="e">
        <f>VLOOKUP(A169,'2016 Results'!C199:AG510,15,FALSE)</f>
        <v>#N/A</v>
      </c>
      <c r="AJ169" s="39"/>
      <c r="AK169" s="17" t="s">
        <v>150</v>
      </c>
      <c r="AL169" s="17" t="s">
        <v>38</v>
      </c>
      <c r="AM169" s="17" t="s">
        <v>62</v>
      </c>
      <c r="AN169" s="31">
        <v>50</v>
      </c>
      <c r="AO169" s="17" t="s">
        <v>543</v>
      </c>
      <c r="AP169" s="17" t="s">
        <v>543</v>
      </c>
      <c r="AR169" s="17" t="s">
        <v>147</v>
      </c>
      <c r="AU169" s="17" t="s">
        <v>544</v>
      </c>
      <c r="AW169" s="31">
        <v>50</v>
      </c>
      <c r="AX169" s="17" t="s">
        <v>17</v>
      </c>
      <c r="AY169" s="31">
        <v>50</v>
      </c>
      <c r="AZ169" s="17" t="s">
        <v>150</v>
      </c>
      <c r="BA169" s="17" t="s">
        <v>21</v>
      </c>
      <c r="BC169" s="17" t="s">
        <v>545</v>
      </c>
      <c r="BL169" s="18" t="s">
        <v>20</v>
      </c>
      <c r="BS169" s="19" t="s">
        <v>20</v>
      </c>
      <c r="BU169" s="19" t="s">
        <v>20</v>
      </c>
    </row>
    <row r="170" spans="1:75" x14ac:dyDescent="0.25">
      <c r="A170" s="14" t="s">
        <v>421</v>
      </c>
      <c r="B170" s="60">
        <f>VLOOKUP(A170,Pop!A197:B1141,2,FALSE)</f>
        <v>3571</v>
      </c>
      <c r="C170" s="15" t="s">
        <v>17</v>
      </c>
      <c r="D170" s="16">
        <v>1366</v>
      </c>
      <c r="E170" s="16" t="s">
        <v>17</v>
      </c>
      <c r="F170" s="16">
        <v>5</v>
      </c>
      <c r="G170" s="16" t="s">
        <v>21</v>
      </c>
      <c r="I170" s="16">
        <v>2380</v>
      </c>
      <c r="J170" s="16" t="s">
        <v>424</v>
      </c>
      <c r="K170" s="16">
        <v>10.5</v>
      </c>
      <c r="L170" s="16">
        <v>21</v>
      </c>
      <c r="N170" s="16">
        <v>214</v>
      </c>
      <c r="O170" s="16" t="s">
        <v>17</v>
      </c>
      <c r="P170" s="16">
        <v>5</v>
      </c>
      <c r="Q170" s="16" t="s">
        <v>21</v>
      </c>
      <c r="S170" s="16">
        <v>2380</v>
      </c>
      <c r="T170" s="16" t="s">
        <v>425</v>
      </c>
      <c r="U170" s="16">
        <v>48.1</v>
      </c>
      <c r="V170" s="16">
        <v>253</v>
      </c>
      <c r="X170" s="16" t="s">
        <v>19</v>
      </c>
      <c r="AD170" s="17">
        <v>1366</v>
      </c>
      <c r="AE170" s="17">
        <v>214</v>
      </c>
      <c r="AF170" s="17">
        <v>16</v>
      </c>
      <c r="AG170" s="17" t="s">
        <v>17</v>
      </c>
      <c r="AH170" s="17">
        <v>6.12</v>
      </c>
      <c r="AI170" s="39" t="str">
        <f>VLOOKUP(A170,'2016 Results'!C200:AG511,15,FALSE)</f>
        <v/>
      </c>
      <c r="AJ170" s="39"/>
      <c r="AK170" s="25">
        <v>2913</v>
      </c>
      <c r="AL170" s="17" t="s">
        <v>21</v>
      </c>
      <c r="AN170" s="17" t="s">
        <v>426</v>
      </c>
      <c r="AP170" s="22">
        <v>2.101</v>
      </c>
      <c r="AR170" s="17" t="s">
        <v>19</v>
      </c>
      <c r="AW170" s="17">
        <v>16.8</v>
      </c>
      <c r="AX170" s="17" t="s">
        <v>17</v>
      </c>
      <c r="AY170" s="17">
        <v>6.12</v>
      </c>
      <c r="AZ170" s="17">
        <v>2913</v>
      </c>
      <c r="BA170" s="17" t="s">
        <v>21</v>
      </c>
      <c r="BC170" s="17" t="s">
        <v>426</v>
      </c>
      <c r="BE170" s="17">
        <v>2.101</v>
      </c>
      <c r="BG170" s="17" t="s">
        <v>19</v>
      </c>
      <c r="BL170" s="18" t="s">
        <v>20</v>
      </c>
      <c r="BS170" s="19" t="s">
        <v>20</v>
      </c>
      <c r="BU170" s="19" t="s">
        <v>17</v>
      </c>
      <c r="BV170" s="54">
        <v>5.35</v>
      </c>
    </row>
    <row r="171" spans="1:75" x14ac:dyDescent="0.25">
      <c r="A171" s="14" t="s">
        <v>456</v>
      </c>
      <c r="B171" s="60">
        <f>VLOOKUP(A171,Pop!A198:B1142,2,FALSE)</f>
        <v>516</v>
      </c>
      <c r="C171" s="15" t="s">
        <v>17</v>
      </c>
      <c r="D171" s="16">
        <v>228</v>
      </c>
      <c r="E171" s="16" t="s">
        <v>17</v>
      </c>
      <c r="F171" s="16">
        <v>13.5</v>
      </c>
      <c r="G171" s="16" t="s">
        <v>21</v>
      </c>
      <c r="I171" s="16">
        <v>2000</v>
      </c>
      <c r="J171" s="16">
        <v>3.375E-3</v>
      </c>
      <c r="K171" s="16">
        <v>24.75</v>
      </c>
      <c r="L171" s="16">
        <v>40.5</v>
      </c>
      <c r="N171" s="16">
        <v>13</v>
      </c>
      <c r="O171" s="16" t="s">
        <v>17</v>
      </c>
      <c r="P171" s="16">
        <v>13.5</v>
      </c>
      <c r="Q171" s="16" t="s">
        <v>21</v>
      </c>
      <c r="S171" s="16">
        <v>2000</v>
      </c>
      <c r="T171" s="16">
        <v>3.375E-3</v>
      </c>
      <c r="U171" s="16">
        <v>91.13</v>
      </c>
      <c r="V171" s="16">
        <v>681.75</v>
      </c>
      <c r="X171" s="16" t="s">
        <v>19</v>
      </c>
      <c r="AD171" s="17">
        <v>228</v>
      </c>
      <c r="AE171" s="17">
        <v>13</v>
      </c>
      <c r="AF171" s="17">
        <v>12.15</v>
      </c>
      <c r="AG171" s="17" t="s">
        <v>17</v>
      </c>
      <c r="AH171" s="17">
        <v>12.15</v>
      </c>
      <c r="AI171" s="39" t="e">
        <f>VLOOKUP(A171,'2016 Results'!C201:AG512,15,FALSE)</f>
        <v>#N/A</v>
      </c>
      <c r="AJ171" s="39"/>
      <c r="AK171" s="17">
        <v>2000</v>
      </c>
      <c r="AL171" s="17" t="s">
        <v>21</v>
      </c>
      <c r="AN171" s="17">
        <v>3.0374999999999998E-3</v>
      </c>
      <c r="AR171" s="17" t="s">
        <v>19</v>
      </c>
      <c r="AW171" s="17">
        <v>12.15</v>
      </c>
      <c r="AX171" s="17" t="s">
        <v>17</v>
      </c>
      <c r="AY171" s="17">
        <v>12.15</v>
      </c>
      <c r="AZ171" s="17">
        <v>2000</v>
      </c>
      <c r="BA171" s="17" t="s">
        <v>21</v>
      </c>
      <c r="BG171" s="17" t="s">
        <v>19</v>
      </c>
      <c r="BL171" s="18" t="s">
        <v>20</v>
      </c>
      <c r="BS171" s="19" t="s">
        <v>20</v>
      </c>
      <c r="BU171" s="19" t="s">
        <v>20</v>
      </c>
    </row>
    <row r="172" spans="1:75" x14ac:dyDescent="0.25">
      <c r="A172" s="14" t="s">
        <v>933</v>
      </c>
      <c r="B172" s="60">
        <f>VLOOKUP(A172,Pop!A199:B1143,2,FALSE)</f>
        <v>1897</v>
      </c>
      <c r="C172" s="15" t="s">
        <v>17</v>
      </c>
      <c r="D172" s="16">
        <v>713</v>
      </c>
      <c r="E172" s="16" t="s">
        <v>17</v>
      </c>
      <c r="F172" s="16">
        <v>20.65</v>
      </c>
      <c r="G172" s="16" t="s">
        <v>21</v>
      </c>
      <c r="I172" s="16">
        <v>2000</v>
      </c>
      <c r="J172" s="16">
        <v>1.01E-2</v>
      </c>
      <c r="K172" s="16">
        <v>50.95</v>
      </c>
      <c r="L172" s="16">
        <v>101.45</v>
      </c>
      <c r="N172" s="16">
        <v>58</v>
      </c>
      <c r="O172" s="16" t="s">
        <v>17</v>
      </c>
      <c r="P172" s="16">
        <v>20.65</v>
      </c>
      <c r="Q172" s="16" t="s">
        <v>21</v>
      </c>
      <c r="S172" s="16">
        <v>2000</v>
      </c>
      <c r="T172" s="16">
        <v>1.01E-2</v>
      </c>
      <c r="U172" s="16">
        <v>252.95</v>
      </c>
      <c r="V172" s="16">
        <v>2020.45</v>
      </c>
      <c r="X172" s="16" t="s">
        <v>19</v>
      </c>
      <c r="AD172" s="17">
        <v>714</v>
      </c>
      <c r="AE172" s="17">
        <v>57</v>
      </c>
      <c r="AF172" s="17">
        <v>74.650000000000006</v>
      </c>
      <c r="AG172" s="17" t="s">
        <v>17</v>
      </c>
      <c r="AH172" s="17">
        <v>34</v>
      </c>
      <c r="AI172" s="39" t="str">
        <f>VLOOKUP(A172,'2016 Results'!C202:AG513,15,FALSE)</f>
        <v/>
      </c>
      <c r="AJ172" s="39"/>
      <c r="AK172" s="17">
        <v>1500</v>
      </c>
      <c r="AL172" s="17" t="s">
        <v>21</v>
      </c>
      <c r="AN172" s="17">
        <v>1.15E-2</v>
      </c>
      <c r="AP172" s="17" t="s">
        <v>936</v>
      </c>
      <c r="AR172" s="17" t="s">
        <v>22</v>
      </c>
      <c r="AT172" s="17" t="s">
        <v>937</v>
      </c>
      <c r="AW172" s="17">
        <v>126.75</v>
      </c>
      <c r="AX172" s="17" t="s">
        <v>17</v>
      </c>
      <c r="AY172" s="17">
        <v>34</v>
      </c>
      <c r="AZ172" s="17">
        <v>1500</v>
      </c>
      <c r="BA172" s="17" t="s">
        <v>21</v>
      </c>
      <c r="BC172" s="17">
        <v>1.15E-2</v>
      </c>
      <c r="BE172" s="17" t="s">
        <v>936</v>
      </c>
      <c r="BG172" s="17" t="s">
        <v>22</v>
      </c>
      <c r="BI172" s="17" t="s">
        <v>937</v>
      </c>
      <c r="BL172" s="18" t="s">
        <v>20</v>
      </c>
      <c r="BS172" s="19" t="s">
        <v>20</v>
      </c>
      <c r="BU172" s="19" t="s">
        <v>17</v>
      </c>
      <c r="BV172" s="54">
        <v>3.65</v>
      </c>
    </row>
    <row r="173" spans="1:75" x14ac:dyDescent="0.25">
      <c r="A173" s="14" t="s">
        <v>1130</v>
      </c>
      <c r="B173" s="60">
        <f>VLOOKUP(A173,Pop!A200:B1144,2,FALSE)</f>
        <v>415</v>
      </c>
      <c r="C173" s="15" t="s">
        <v>17</v>
      </c>
      <c r="D173" s="16">
        <v>195</v>
      </c>
      <c r="E173" s="16" t="s">
        <v>17</v>
      </c>
      <c r="F173" s="16">
        <v>53.23</v>
      </c>
      <c r="G173" s="16" t="s">
        <v>21</v>
      </c>
      <c r="I173" s="16">
        <v>2000</v>
      </c>
      <c r="K173" s="16">
        <v>90.46</v>
      </c>
      <c r="L173" s="16">
        <v>164.92</v>
      </c>
      <c r="N173" s="16">
        <v>8</v>
      </c>
      <c r="O173" s="16" t="s">
        <v>17</v>
      </c>
      <c r="P173" s="16">
        <v>36.75</v>
      </c>
      <c r="Q173" s="16" t="s">
        <v>21</v>
      </c>
      <c r="S173" s="16">
        <v>2000</v>
      </c>
      <c r="U173" s="16">
        <v>262.14</v>
      </c>
      <c r="V173" s="16" t="s">
        <v>95</v>
      </c>
      <c r="X173" s="16" t="s">
        <v>19</v>
      </c>
      <c r="AD173" s="17">
        <v>195</v>
      </c>
      <c r="AE173" s="17">
        <v>12</v>
      </c>
      <c r="AF173" s="17">
        <v>227.41</v>
      </c>
      <c r="AG173" s="17" t="s">
        <v>17</v>
      </c>
      <c r="AH173" s="17">
        <v>10.199999999999999</v>
      </c>
      <c r="AI173" s="39" t="e">
        <f>VLOOKUP(A173,'2016 Results'!C203:AG514,15,FALSE)</f>
        <v>#N/A</v>
      </c>
      <c r="AJ173" s="39"/>
      <c r="AK173" s="17">
        <v>2000</v>
      </c>
      <c r="AL173" s="17" t="s">
        <v>21</v>
      </c>
      <c r="AP173" s="17" t="s">
        <v>1133</v>
      </c>
      <c r="AR173" s="17" t="s">
        <v>19</v>
      </c>
      <c r="AW173" s="17">
        <v>18.5</v>
      </c>
      <c r="AX173" s="17" t="s">
        <v>17</v>
      </c>
      <c r="AY173" s="17">
        <v>10.199999999999999</v>
      </c>
      <c r="AZ173" s="17">
        <v>2000</v>
      </c>
      <c r="BA173" s="17" t="s">
        <v>21</v>
      </c>
      <c r="BC173" s="17" t="s">
        <v>1134</v>
      </c>
      <c r="BE173" s="17" t="s">
        <v>1135</v>
      </c>
      <c r="BG173" s="17" t="s">
        <v>19</v>
      </c>
      <c r="BL173" s="18" t="s">
        <v>20</v>
      </c>
      <c r="BS173" s="19" t="s">
        <v>17</v>
      </c>
      <c r="BT173" s="19">
        <v>16</v>
      </c>
      <c r="BU173" s="19" t="s">
        <v>20</v>
      </c>
    </row>
    <row r="174" spans="1:75" x14ac:dyDescent="0.25">
      <c r="A174" s="14" t="s">
        <v>2206</v>
      </c>
      <c r="B174" s="60">
        <f>VLOOKUP(A174,Pop!A201:B1145,2,FALSE)</f>
        <v>228</v>
      </c>
      <c r="C174" s="15" t="s">
        <v>17</v>
      </c>
      <c r="D174" s="16">
        <v>105</v>
      </c>
      <c r="E174" s="16" t="s">
        <v>17</v>
      </c>
      <c r="F174" s="16">
        <v>14.43</v>
      </c>
      <c r="G174" s="16" t="s">
        <v>21</v>
      </c>
      <c r="I174" s="24">
        <v>1000</v>
      </c>
      <c r="J174" s="16">
        <v>4.5</v>
      </c>
      <c r="K174" s="16">
        <v>32.43</v>
      </c>
      <c r="L174" s="16">
        <v>54.93</v>
      </c>
      <c r="N174" s="16">
        <v>10</v>
      </c>
      <c r="O174" s="16" t="s">
        <v>17</v>
      </c>
      <c r="P174" s="16">
        <v>14.43</v>
      </c>
      <c r="Q174" s="16" t="s">
        <v>21</v>
      </c>
      <c r="S174" s="16">
        <v>1000</v>
      </c>
      <c r="T174" s="16">
        <v>4.5</v>
      </c>
      <c r="X174" s="16" t="s">
        <v>19</v>
      </c>
      <c r="AD174" s="17">
        <v>105</v>
      </c>
      <c r="AE174" s="17">
        <v>10</v>
      </c>
      <c r="AG174" s="17" t="s">
        <v>17</v>
      </c>
      <c r="AH174" s="17">
        <v>14</v>
      </c>
      <c r="AI174" s="39" t="e">
        <f>VLOOKUP(A174,'2016 Results'!C204:AG515,15,FALSE)</f>
        <v>#N/A</v>
      </c>
      <c r="AJ174" s="39"/>
      <c r="AK174" s="17">
        <v>3000</v>
      </c>
      <c r="AL174" s="17" t="s">
        <v>21</v>
      </c>
      <c r="AN174" s="17">
        <v>4.34</v>
      </c>
      <c r="AR174" s="17" t="s">
        <v>19</v>
      </c>
      <c r="AX174" s="17" t="s">
        <v>17</v>
      </c>
      <c r="AY174" s="17">
        <v>14</v>
      </c>
      <c r="AZ174" s="17">
        <v>3000</v>
      </c>
      <c r="BA174" s="17" t="s">
        <v>21</v>
      </c>
      <c r="BC174" s="17">
        <v>4.34</v>
      </c>
      <c r="BG174" s="17" t="s">
        <v>19</v>
      </c>
      <c r="BL174" s="18" t="s">
        <v>20</v>
      </c>
      <c r="BS174" s="19" t="s">
        <v>20</v>
      </c>
      <c r="BU174" s="19" t="s">
        <v>17</v>
      </c>
      <c r="BV174" s="54" t="s">
        <v>1843</v>
      </c>
    </row>
    <row r="175" spans="1:75" x14ac:dyDescent="0.25">
      <c r="A175" s="14" t="s">
        <v>2158</v>
      </c>
      <c r="B175" s="60">
        <f>VLOOKUP(A175,Pop!A202:B1146,2,FALSE)</f>
        <v>876</v>
      </c>
      <c r="C175" s="15" t="s">
        <v>17</v>
      </c>
      <c r="D175" s="16">
        <v>363</v>
      </c>
      <c r="E175" s="16" t="s">
        <v>17</v>
      </c>
      <c r="F175" s="16">
        <v>12</v>
      </c>
      <c r="G175" s="16" t="s">
        <v>21</v>
      </c>
      <c r="I175" s="16">
        <v>1333</v>
      </c>
      <c r="J175" s="16" t="s">
        <v>203</v>
      </c>
      <c r="K175" s="16">
        <v>20.2</v>
      </c>
      <c r="L175" s="16">
        <v>30.4</v>
      </c>
      <c r="N175" s="16">
        <v>44</v>
      </c>
      <c r="O175" s="16" t="s">
        <v>17</v>
      </c>
      <c r="P175" s="16">
        <v>12</v>
      </c>
      <c r="Q175" s="16" t="s">
        <v>21</v>
      </c>
      <c r="S175" s="16">
        <v>1333</v>
      </c>
      <c r="T175" s="16" t="s">
        <v>204</v>
      </c>
      <c r="U175" s="16">
        <v>48.2</v>
      </c>
      <c r="V175" s="16">
        <v>237.2</v>
      </c>
      <c r="X175" s="16" t="s">
        <v>19</v>
      </c>
      <c r="AD175" s="17">
        <v>352</v>
      </c>
      <c r="AE175" s="17">
        <v>36</v>
      </c>
      <c r="AF175" s="17">
        <v>12</v>
      </c>
      <c r="AG175" s="17" t="s">
        <v>17</v>
      </c>
      <c r="AH175" s="17">
        <v>12</v>
      </c>
      <c r="AI175" s="39" t="e">
        <f>VLOOKUP(A175,'2016 Results'!C205:AG516,15,FALSE)</f>
        <v>#N/A</v>
      </c>
      <c r="AJ175" s="39"/>
      <c r="AK175" s="17">
        <v>1333</v>
      </c>
      <c r="AL175" s="17" t="s">
        <v>21</v>
      </c>
      <c r="AN175" s="17" t="s">
        <v>204</v>
      </c>
      <c r="AO175" s="28">
        <v>1</v>
      </c>
      <c r="AR175" s="17" t="s">
        <v>19</v>
      </c>
      <c r="AW175" s="17">
        <v>12</v>
      </c>
      <c r="AX175" s="17" t="s">
        <v>17</v>
      </c>
      <c r="AY175" s="17">
        <v>12</v>
      </c>
      <c r="AZ175" s="17">
        <v>1333</v>
      </c>
      <c r="BA175" s="17" t="s">
        <v>21</v>
      </c>
      <c r="BC175" s="17" t="s">
        <v>205</v>
      </c>
      <c r="BD175" s="28">
        <v>1</v>
      </c>
      <c r="BG175" s="17" t="s">
        <v>19</v>
      </c>
      <c r="BL175" s="18" t="s">
        <v>20</v>
      </c>
      <c r="BS175" s="19" t="s">
        <v>17</v>
      </c>
      <c r="BT175" s="19">
        <v>17</v>
      </c>
      <c r="BU175" s="19" t="s">
        <v>20</v>
      </c>
      <c r="BW175" s="57" t="s">
        <v>206</v>
      </c>
    </row>
    <row r="176" spans="1:75" x14ac:dyDescent="0.25">
      <c r="A176" s="14" t="s">
        <v>884</v>
      </c>
      <c r="B176" s="60">
        <f>VLOOKUP(A176,Pop!A203:B1147,2,FALSE)</f>
        <v>875</v>
      </c>
      <c r="C176" s="15" t="s">
        <v>17</v>
      </c>
      <c r="D176" s="16">
        <v>370</v>
      </c>
      <c r="E176" s="16" t="s">
        <v>17</v>
      </c>
      <c r="F176" s="16">
        <v>19.02</v>
      </c>
      <c r="G176" s="16" t="s">
        <v>21</v>
      </c>
      <c r="I176" s="16">
        <v>2000</v>
      </c>
      <c r="J176" s="16">
        <v>6.2104999999999999E-3</v>
      </c>
      <c r="K176" s="16">
        <v>37.65</v>
      </c>
      <c r="L176" s="16">
        <v>75.3</v>
      </c>
      <c r="N176" s="16">
        <v>27</v>
      </c>
      <c r="O176" s="16" t="s">
        <v>17</v>
      </c>
      <c r="P176" s="16">
        <v>19.02</v>
      </c>
      <c r="Q176" s="16" t="s">
        <v>21</v>
      </c>
      <c r="S176" s="16">
        <v>2000</v>
      </c>
      <c r="T176" s="16">
        <v>6.2104999999999999E-3</v>
      </c>
      <c r="U176" s="16">
        <v>37.65</v>
      </c>
      <c r="V176" s="16">
        <v>75.3</v>
      </c>
      <c r="X176" s="16" t="s">
        <v>19</v>
      </c>
      <c r="AD176" s="17">
        <v>370</v>
      </c>
      <c r="AE176" s="17">
        <v>27</v>
      </c>
      <c r="AF176" s="17">
        <v>38.630000000000003</v>
      </c>
      <c r="AG176" s="17" t="s">
        <v>17</v>
      </c>
      <c r="AI176" s="39"/>
      <c r="AJ176" s="39">
        <f t="shared" si="3"/>
        <v>0</v>
      </c>
      <c r="AK176" s="17">
        <v>2000</v>
      </c>
      <c r="AL176" s="17" t="s">
        <v>21</v>
      </c>
      <c r="AN176" s="17">
        <v>1.1599999999999999E-2</v>
      </c>
      <c r="AR176" s="17" t="s">
        <v>59</v>
      </c>
      <c r="AT176" s="17" t="s">
        <v>887</v>
      </c>
      <c r="AW176" s="17">
        <v>38.630000000000003</v>
      </c>
      <c r="AX176" s="17" t="s">
        <v>17</v>
      </c>
      <c r="AY176" s="17">
        <v>1.1599999999999999E-2</v>
      </c>
      <c r="AZ176" s="17">
        <v>2000</v>
      </c>
      <c r="BA176" s="17" t="s">
        <v>21</v>
      </c>
      <c r="BC176" s="17">
        <v>1.1599999999999999E-2</v>
      </c>
      <c r="BL176" s="18" t="s">
        <v>20</v>
      </c>
      <c r="BS176" s="19" t="s">
        <v>20</v>
      </c>
      <c r="BU176" s="19" t="s">
        <v>17</v>
      </c>
      <c r="BV176" s="54">
        <v>11</v>
      </c>
    </row>
    <row r="177" spans="1:75" x14ac:dyDescent="0.25">
      <c r="A177" s="14" t="s">
        <v>1309</v>
      </c>
      <c r="B177" s="60">
        <f>VLOOKUP(A177,Pop!A204:B1148,2,FALSE)</f>
        <v>1431</v>
      </c>
      <c r="C177" s="15" t="s">
        <v>17</v>
      </c>
      <c r="D177" s="16">
        <v>529</v>
      </c>
      <c r="E177" s="16" t="s">
        <v>17</v>
      </c>
      <c r="F177" s="16">
        <v>13.5</v>
      </c>
      <c r="G177" s="16" t="s">
        <v>21</v>
      </c>
      <c r="I177" s="16">
        <v>0</v>
      </c>
      <c r="J177" s="16" t="s">
        <v>1312</v>
      </c>
      <c r="N177" s="16">
        <v>34</v>
      </c>
      <c r="O177" s="16" t="s">
        <v>17</v>
      </c>
      <c r="P177" s="16">
        <v>13.5</v>
      </c>
      <c r="Q177" s="16" t="s">
        <v>21</v>
      </c>
      <c r="S177" s="16">
        <v>0</v>
      </c>
      <c r="T177" s="16" t="s">
        <v>1312</v>
      </c>
      <c r="AD177" s="17">
        <v>517</v>
      </c>
      <c r="AE177" s="17">
        <v>34</v>
      </c>
      <c r="AF177" s="17">
        <v>43.42</v>
      </c>
      <c r="AG177" s="17" t="s">
        <v>17</v>
      </c>
      <c r="AH177" s="17">
        <v>23.5</v>
      </c>
      <c r="AI177" s="39" t="e">
        <f>VLOOKUP(A177,'2016 Results'!C207:AG518,15,FALSE)</f>
        <v>#N/A</v>
      </c>
      <c r="AJ177" s="39"/>
      <c r="AK177" s="17">
        <v>0</v>
      </c>
      <c r="AL177" s="17" t="s">
        <v>21</v>
      </c>
      <c r="AW177" s="17">
        <v>28.48</v>
      </c>
      <c r="AX177" s="17" t="s">
        <v>17</v>
      </c>
      <c r="AY177" s="17">
        <v>23.5</v>
      </c>
      <c r="AZ177" s="17">
        <v>0</v>
      </c>
      <c r="BA177" s="17" t="s">
        <v>21</v>
      </c>
      <c r="BC177" s="17" t="s">
        <v>1312</v>
      </c>
      <c r="BL177" s="18" t="s">
        <v>47</v>
      </c>
      <c r="BS177" s="19" t="s">
        <v>20</v>
      </c>
      <c r="BU177" s="19" t="s">
        <v>20</v>
      </c>
    </row>
    <row r="178" spans="1:75" x14ac:dyDescent="0.25">
      <c r="A178" s="14" t="s">
        <v>207</v>
      </c>
      <c r="B178" s="60">
        <f>VLOOKUP(A178,Pop!A206:B1150,2,FALSE)</f>
        <v>1013</v>
      </c>
      <c r="C178" s="15" t="s">
        <v>17</v>
      </c>
      <c r="D178" s="16">
        <v>430</v>
      </c>
      <c r="E178" s="16" t="s">
        <v>17</v>
      </c>
      <c r="F178" s="16">
        <v>19.38</v>
      </c>
      <c r="G178" s="16" t="s">
        <v>21</v>
      </c>
      <c r="I178" s="24">
        <v>1000</v>
      </c>
      <c r="J178" s="16">
        <v>4.5</v>
      </c>
      <c r="K178" s="16">
        <v>37.380000000000003</v>
      </c>
      <c r="L178" s="16">
        <v>59.88</v>
      </c>
      <c r="N178" s="16">
        <v>49</v>
      </c>
      <c r="O178" s="16" t="s">
        <v>17</v>
      </c>
      <c r="P178" s="16">
        <v>19.38</v>
      </c>
      <c r="Q178" s="16" t="s">
        <v>21</v>
      </c>
      <c r="S178" s="24">
        <v>1000</v>
      </c>
      <c r="T178" s="16">
        <v>4.5</v>
      </c>
      <c r="U178" s="16">
        <v>127.38</v>
      </c>
      <c r="V178" s="16">
        <v>914.88</v>
      </c>
      <c r="X178" s="16" t="s">
        <v>210</v>
      </c>
      <c r="AD178" s="17">
        <v>425</v>
      </c>
      <c r="AE178" s="17">
        <v>41</v>
      </c>
      <c r="AF178" s="17">
        <v>23.12</v>
      </c>
      <c r="AG178" s="17" t="s">
        <v>17</v>
      </c>
      <c r="AH178" s="17">
        <v>16.18</v>
      </c>
      <c r="AI178" s="39">
        <f>VLOOKUP(A178,'2016 Results'!C209:AG520,15,FALSE)</f>
        <v>14</v>
      </c>
      <c r="AJ178" s="39">
        <f t="shared" si="3"/>
        <v>2.1799999999999997</v>
      </c>
      <c r="AK178" s="25">
        <v>1000</v>
      </c>
      <c r="AL178" s="17" t="s">
        <v>21</v>
      </c>
      <c r="AN178" s="17">
        <v>4.5999999999999996</v>
      </c>
      <c r="AP178" s="17">
        <v>16.18</v>
      </c>
      <c r="AR178" s="17" t="s">
        <v>210</v>
      </c>
      <c r="AW178" s="17">
        <v>23.12</v>
      </c>
      <c r="AX178" s="17" t="s">
        <v>17</v>
      </c>
      <c r="AY178" s="17">
        <v>16.18</v>
      </c>
      <c r="AZ178" s="25">
        <v>1000</v>
      </c>
      <c r="BA178" s="17" t="s">
        <v>21</v>
      </c>
      <c r="BC178" s="17">
        <v>4.5999999999999996</v>
      </c>
      <c r="BE178" s="17">
        <v>16.18</v>
      </c>
      <c r="BG178" s="17" t="s">
        <v>210</v>
      </c>
      <c r="BL178" s="18" t="s">
        <v>17</v>
      </c>
      <c r="BM178" s="18">
        <v>1</v>
      </c>
      <c r="BN178" s="18">
        <v>1</v>
      </c>
      <c r="BO178" s="18" t="s">
        <v>38</v>
      </c>
      <c r="BR178" s="18" t="s">
        <v>62</v>
      </c>
      <c r="BS178" s="19" t="s">
        <v>20</v>
      </c>
      <c r="BU178" s="19" t="s">
        <v>17</v>
      </c>
      <c r="BV178" s="54">
        <v>3</v>
      </c>
    </row>
    <row r="179" spans="1:75" x14ac:dyDescent="0.25">
      <c r="A179" s="14" t="s">
        <v>2257</v>
      </c>
      <c r="B179" s="61">
        <v>2044</v>
      </c>
      <c r="C179" s="15" t="s">
        <v>17</v>
      </c>
      <c r="D179" s="16">
        <v>963</v>
      </c>
      <c r="E179" s="16" t="s">
        <v>20</v>
      </c>
      <c r="K179" s="16">
        <v>23.7</v>
      </c>
      <c r="L179" s="16">
        <v>42.7</v>
      </c>
      <c r="N179" s="16">
        <v>88</v>
      </c>
      <c r="O179" s="16" t="s">
        <v>20</v>
      </c>
      <c r="U179" s="16">
        <v>99.7</v>
      </c>
      <c r="V179" s="16">
        <v>764.7</v>
      </c>
      <c r="X179" s="16" t="s">
        <v>19</v>
      </c>
      <c r="AC179" s="16" t="s">
        <v>1756</v>
      </c>
      <c r="AD179" s="17">
        <v>792</v>
      </c>
      <c r="AE179" s="17">
        <v>80</v>
      </c>
      <c r="AF179" s="17">
        <v>38.909999999999997</v>
      </c>
      <c r="AG179" s="17" t="s">
        <v>17</v>
      </c>
      <c r="AH179" s="17">
        <v>11.55</v>
      </c>
      <c r="AI179" s="39" t="e">
        <f>VLOOKUP(A179,'2016 Results'!C210:AG521,15,FALSE)</f>
        <v>#N/A</v>
      </c>
      <c r="AJ179" s="39"/>
      <c r="AK179" s="17">
        <v>0</v>
      </c>
      <c r="AL179" s="17" t="s">
        <v>21</v>
      </c>
      <c r="AN179" s="17">
        <v>8.0359999999999997E-3</v>
      </c>
      <c r="AO179" s="17" t="s">
        <v>1757</v>
      </c>
      <c r="AR179" s="17" t="s">
        <v>19</v>
      </c>
      <c r="AW179" s="17">
        <v>53.39</v>
      </c>
      <c r="AX179" s="17" t="s">
        <v>17</v>
      </c>
      <c r="AY179" s="17">
        <v>8.0359999999999997E-3</v>
      </c>
      <c r="AZ179" s="17">
        <v>0</v>
      </c>
      <c r="BA179" s="17" t="s">
        <v>21</v>
      </c>
      <c r="BC179" s="17">
        <v>8.0359999999999997E-3</v>
      </c>
      <c r="BD179" s="17" t="s">
        <v>1758</v>
      </c>
      <c r="BG179" s="17" t="s">
        <v>19</v>
      </c>
      <c r="BL179" s="18" t="s">
        <v>17</v>
      </c>
      <c r="BM179" s="18">
        <v>797</v>
      </c>
      <c r="BN179" s="18">
        <v>80</v>
      </c>
      <c r="BO179" s="18" t="s">
        <v>38</v>
      </c>
      <c r="BQ179" s="18" t="s">
        <v>1759</v>
      </c>
      <c r="BR179" s="18" t="s">
        <v>19</v>
      </c>
      <c r="BS179" s="19" t="s">
        <v>20</v>
      </c>
      <c r="BU179" s="19" t="s">
        <v>20</v>
      </c>
    </row>
    <row r="180" spans="1:75" x14ac:dyDescent="0.25">
      <c r="A180" s="14" t="s">
        <v>1061</v>
      </c>
      <c r="B180" s="60">
        <f>VLOOKUP(A180,Pop!A208:B1152,2,FALSE)</f>
        <v>698</v>
      </c>
      <c r="C180" s="15" t="s">
        <v>17</v>
      </c>
      <c r="D180" s="16">
        <v>300</v>
      </c>
      <c r="E180" s="16" t="s">
        <v>17</v>
      </c>
      <c r="F180" s="16">
        <v>9.77</v>
      </c>
      <c r="G180" s="16" t="s">
        <v>21</v>
      </c>
      <c r="I180" s="16">
        <v>1000</v>
      </c>
      <c r="J180" s="16">
        <v>6.97</v>
      </c>
      <c r="K180" s="16">
        <v>37.67</v>
      </c>
      <c r="L180" s="16">
        <v>72.5</v>
      </c>
      <c r="N180" s="16">
        <v>20</v>
      </c>
      <c r="O180" s="16" t="s">
        <v>17</v>
      </c>
      <c r="P180" s="16">
        <v>9.77</v>
      </c>
      <c r="Q180" s="16" t="s">
        <v>21</v>
      </c>
      <c r="S180" s="16">
        <v>1000</v>
      </c>
      <c r="T180" s="16">
        <v>6.97</v>
      </c>
      <c r="U180" s="16">
        <v>177.05</v>
      </c>
      <c r="V180" s="16">
        <v>1396.8</v>
      </c>
      <c r="X180" s="16" t="s">
        <v>59</v>
      </c>
      <c r="Z180" s="24">
        <v>2000000</v>
      </c>
      <c r="AD180" s="17">
        <v>275</v>
      </c>
      <c r="AE180" s="17">
        <v>25</v>
      </c>
      <c r="AF180" s="17">
        <v>38</v>
      </c>
      <c r="AG180" s="17" t="s">
        <v>17</v>
      </c>
      <c r="AH180" s="17">
        <v>30.77</v>
      </c>
      <c r="AI180" s="39">
        <f>VLOOKUP(A180,'2016 Results'!C211:AG522,15,FALSE)</f>
        <v>21</v>
      </c>
      <c r="AJ180" s="39">
        <f t="shared" si="3"/>
        <v>9.77</v>
      </c>
      <c r="AK180" s="17">
        <v>1000</v>
      </c>
      <c r="AL180" s="17" t="s">
        <v>21</v>
      </c>
      <c r="AN180" s="17">
        <v>6.97</v>
      </c>
      <c r="AO180" s="17">
        <v>100</v>
      </c>
      <c r="AR180" s="17" t="s">
        <v>59</v>
      </c>
      <c r="AT180" s="25">
        <v>2000000</v>
      </c>
      <c r="AW180" s="17">
        <v>40</v>
      </c>
      <c r="AX180" s="17" t="s">
        <v>17</v>
      </c>
      <c r="AY180" s="17">
        <v>30.77</v>
      </c>
      <c r="AZ180" s="17">
        <v>1000</v>
      </c>
      <c r="BA180" s="17" t="s">
        <v>21</v>
      </c>
      <c r="BC180" s="17">
        <v>6.97</v>
      </c>
      <c r="BD180" s="17">
        <v>100</v>
      </c>
      <c r="BG180" s="17" t="s">
        <v>59</v>
      </c>
      <c r="BI180" s="25">
        <v>2000000</v>
      </c>
      <c r="BL180" s="18" t="s">
        <v>17</v>
      </c>
      <c r="BM180" s="18">
        <v>275</v>
      </c>
      <c r="BN180" s="18">
        <v>25</v>
      </c>
      <c r="BO180" s="18" t="s">
        <v>38</v>
      </c>
      <c r="BQ180" s="18" t="s">
        <v>62</v>
      </c>
      <c r="BR180" s="18" t="s">
        <v>1064</v>
      </c>
      <c r="BS180" s="19" t="s">
        <v>20</v>
      </c>
      <c r="BU180" s="19" t="s">
        <v>20</v>
      </c>
    </row>
    <row r="181" spans="1:75" x14ac:dyDescent="0.25">
      <c r="A181" s="14" t="s">
        <v>232</v>
      </c>
      <c r="B181" s="60">
        <f>VLOOKUP(A181,Pop!A209:B1153,2,FALSE)</f>
        <v>2998</v>
      </c>
      <c r="C181" s="15" t="s">
        <v>17</v>
      </c>
      <c r="D181" s="16">
        <v>1139</v>
      </c>
      <c r="E181" s="16" t="s">
        <v>17</v>
      </c>
      <c r="F181" s="16">
        <v>14.5</v>
      </c>
      <c r="G181" s="16" t="s">
        <v>21</v>
      </c>
      <c r="I181" s="16">
        <v>2000</v>
      </c>
      <c r="J181" s="16">
        <v>7.25</v>
      </c>
      <c r="K181" s="16">
        <v>36.25</v>
      </c>
      <c r="L181" s="16">
        <v>72.5</v>
      </c>
      <c r="N181" s="16">
        <v>127</v>
      </c>
      <c r="O181" s="16" t="s">
        <v>17</v>
      </c>
      <c r="P181" s="16">
        <v>14.5</v>
      </c>
      <c r="Q181" s="16" t="s">
        <v>21</v>
      </c>
      <c r="S181" s="16">
        <v>2000</v>
      </c>
      <c r="T181" s="16">
        <v>7.25</v>
      </c>
      <c r="U181" s="16">
        <v>150.5</v>
      </c>
      <c r="V181" s="16" t="s">
        <v>95</v>
      </c>
      <c r="X181" s="16" t="s">
        <v>175</v>
      </c>
      <c r="AB181" s="16" t="s">
        <v>235</v>
      </c>
      <c r="AC181" s="16" t="s">
        <v>95</v>
      </c>
      <c r="AD181" s="17">
        <v>1132</v>
      </c>
      <c r="AE181" s="17">
        <v>134</v>
      </c>
      <c r="AF181" s="17">
        <v>23.77</v>
      </c>
      <c r="AG181" s="17" t="s">
        <v>17</v>
      </c>
      <c r="AH181" s="17">
        <v>10.45</v>
      </c>
      <c r="AI181" s="39" t="str">
        <f>VLOOKUP(A181,'2016 Results'!C212:AG523,15,FALSE)</f>
        <v/>
      </c>
      <c r="AJ181" s="39"/>
      <c r="AK181" s="17">
        <v>2000</v>
      </c>
      <c r="AL181" s="17" t="s">
        <v>21</v>
      </c>
      <c r="AN181" s="17">
        <v>4.4400000000000004</v>
      </c>
      <c r="AP181" s="17">
        <v>5.23</v>
      </c>
      <c r="AR181" s="17" t="s">
        <v>19</v>
      </c>
      <c r="AW181" s="17">
        <v>12000</v>
      </c>
      <c r="AX181" s="17" t="s">
        <v>17</v>
      </c>
      <c r="AY181" s="17">
        <v>10.45</v>
      </c>
      <c r="AZ181" s="17">
        <v>2000</v>
      </c>
      <c r="BA181" s="17" t="s">
        <v>21</v>
      </c>
      <c r="BC181" s="17">
        <v>4.4400000000000004</v>
      </c>
      <c r="BE181" s="17">
        <v>10.45</v>
      </c>
      <c r="BG181" s="17" t="s">
        <v>19</v>
      </c>
      <c r="BL181" s="18" t="s">
        <v>20</v>
      </c>
      <c r="BS181" s="19" t="s">
        <v>20</v>
      </c>
      <c r="BU181" s="19" t="s">
        <v>20</v>
      </c>
    </row>
    <row r="182" spans="1:75" x14ac:dyDescent="0.25">
      <c r="A182" s="14" t="s">
        <v>1932</v>
      </c>
      <c r="B182" s="60">
        <f>VLOOKUP(A182,Pop!A210:B1154,2,FALSE)</f>
        <v>197</v>
      </c>
      <c r="C182" s="15" t="s">
        <v>17</v>
      </c>
      <c r="D182" s="16">
        <v>115</v>
      </c>
      <c r="E182" s="16" t="s">
        <v>17</v>
      </c>
      <c r="F182" s="16">
        <v>12</v>
      </c>
      <c r="G182" s="16" t="s">
        <v>21</v>
      </c>
      <c r="I182" s="16">
        <v>1000</v>
      </c>
      <c r="J182" s="16">
        <v>10</v>
      </c>
      <c r="K182" s="16">
        <v>52</v>
      </c>
      <c r="L182" s="16">
        <v>104</v>
      </c>
      <c r="M182" s="16" t="s">
        <v>1935</v>
      </c>
      <c r="N182" s="16" t="s">
        <v>1936</v>
      </c>
      <c r="O182" s="16" t="s">
        <v>17</v>
      </c>
      <c r="P182" s="16">
        <v>12</v>
      </c>
      <c r="Q182" s="16" t="s">
        <v>21</v>
      </c>
      <c r="S182" s="16">
        <v>1000</v>
      </c>
      <c r="T182" s="16">
        <v>10</v>
      </c>
      <c r="W182" s="16" t="s">
        <v>1937</v>
      </c>
      <c r="X182" s="16" t="s">
        <v>19</v>
      </c>
      <c r="AD182" s="17">
        <v>100</v>
      </c>
      <c r="AE182" s="17">
        <v>10</v>
      </c>
      <c r="AF182" s="17" t="s">
        <v>1938</v>
      </c>
      <c r="AG182" s="17" t="s">
        <v>17</v>
      </c>
      <c r="AH182" s="17">
        <v>30</v>
      </c>
      <c r="AI182" s="39" t="e">
        <f>VLOOKUP(A182,'2016 Results'!C213:AG524,15,FALSE)</f>
        <v>#N/A</v>
      </c>
      <c r="AJ182" s="39"/>
      <c r="AK182" s="17">
        <v>1000</v>
      </c>
      <c r="AL182" s="17" t="s">
        <v>21</v>
      </c>
      <c r="AN182" s="17">
        <v>12</v>
      </c>
      <c r="AO182" s="17" t="s">
        <v>1939</v>
      </c>
      <c r="AP182" s="17">
        <v>12</v>
      </c>
      <c r="AR182" s="17" t="s">
        <v>59</v>
      </c>
      <c r="AT182" s="17" t="s">
        <v>1940</v>
      </c>
      <c r="AW182" s="17" t="s">
        <v>1938</v>
      </c>
      <c r="AX182" s="17" t="s">
        <v>17</v>
      </c>
      <c r="AY182" s="17">
        <v>30</v>
      </c>
      <c r="AZ182" s="17">
        <v>1000</v>
      </c>
      <c r="BA182" s="17" t="s">
        <v>21</v>
      </c>
      <c r="BC182" s="17">
        <v>12</v>
      </c>
      <c r="BD182" s="17" t="s">
        <v>1941</v>
      </c>
      <c r="BE182" s="17">
        <v>12</v>
      </c>
      <c r="BG182" s="17" t="s">
        <v>59</v>
      </c>
      <c r="BI182" s="17" t="s">
        <v>1940</v>
      </c>
      <c r="BL182" s="18" t="s">
        <v>20</v>
      </c>
      <c r="BS182" s="19" t="s">
        <v>20</v>
      </c>
      <c r="BU182" s="19" t="s">
        <v>17</v>
      </c>
      <c r="BV182" s="54" t="s">
        <v>1942</v>
      </c>
    </row>
    <row r="183" spans="1:75" x14ac:dyDescent="0.25">
      <c r="A183" s="14" t="s">
        <v>1953</v>
      </c>
      <c r="B183" s="60">
        <f>VLOOKUP(A183,Pop!A211:B1155,2,FALSE)</f>
        <v>11463</v>
      </c>
      <c r="C183" s="15" t="s">
        <v>17</v>
      </c>
      <c r="D183" s="16">
        <v>4363</v>
      </c>
      <c r="E183" s="16" t="s">
        <v>17</v>
      </c>
      <c r="F183" s="27">
        <v>14.14</v>
      </c>
      <c r="G183" s="16" t="s">
        <v>227</v>
      </c>
      <c r="I183" s="16">
        <v>200</v>
      </c>
      <c r="J183" s="27">
        <v>7.07</v>
      </c>
      <c r="M183" s="16" t="s">
        <v>1956</v>
      </c>
      <c r="N183" s="16">
        <v>503</v>
      </c>
      <c r="O183" s="16" t="s">
        <v>17</v>
      </c>
      <c r="P183" s="27">
        <v>14.14</v>
      </c>
      <c r="Q183" s="16" t="s">
        <v>227</v>
      </c>
      <c r="S183" s="16">
        <v>200</v>
      </c>
      <c r="T183" s="27">
        <v>7.07</v>
      </c>
      <c r="W183" s="16" t="s">
        <v>1957</v>
      </c>
      <c r="X183" s="16" t="s">
        <v>1388</v>
      </c>
      <c r="Z183" s="16" t="s">
        <v>1958</v>
      </c>
      <c r="AB183" s="16" t="s">
        <v>1959</v>
      </c>
      <c r="AD183" s="25">
        <v>4363</v>
      </c>
      <c r="AE183" s="17">
        <v>503</v>
      </c>
      <c r="AF183" s="22">
        <v>48.77</v>
      </c>
      <c r="AG183" s="17" t="s">
        <v>17</v>
      </c>
      <c r="AH183" s="22">
        <v>15.72</v>
      </c>
      <c r="AI183" s="39">
        <f>VLOOKUP(A183,'2016 Results'!C214:AG525,15,FALSE)</f>
        <v>10.91</v>
      </c>
      <c r="AJ183" s="39">
        <f t="shared" si="3"/>
        <v>4.8100000000000005</v>
      </c>
      <c r="AK183" s="17">
        <v>0</v>
      </c>
      <c r="AL183" s="17" t="s">
        <v>227</v>
      </c>
      <c r="AN183" s="22">
        <v>7.51</v>
      </c>
      <c r="AQ183" s="17" t="s">
        <v>1960</v>
      </c>
      <c r="AR183" s="17" t="s">
        <v>197</v>
      </c>
      <c r="AT183" s="31">
        <v>1463000</v>
      </c>
      <c r="AU183" s="17" t="s">
        <v>1961</v>
      </c>
      <c r="AW183" s="22">
        <v>144.63</v>
      </c>
      <c r="AX183" s="17" t="s">
        <v>17</v>
      </c>
      <c r="AY183" s="22">
        <v>15.72</v>
      </c>
      <c r="AZ183" s="17">
        <v>0</v>
      </c>
      <c r="BA183" s="17" t="s">
        <v>227</v>
      </c>
      <c r="BC183" s="22">
        <v>7.51</v>
      </c>
      <c r="BF183" s="17" t="s">
        <v>1962</v>
      </c>
      <c r="BG183" s="17" t="s">
        <v>197</v>
      </c>
      <c r="BI183" s="31">
        <v>1463000</v>
      </c>
      <c r="BJ183" s="17" t="s">
        <v>1961</v>
      </c>
      <c r="BL183" s="18" t="s">
        <v>17</v>
      </c>
      <c r="BM183" s="33">
        <v>2</v>
      </c>
      <c r="BN183" s="33">
        <v>28.44</v>
      </c>
      <c r="BO183" s="18" t="s">
        <v>23</v>
      </c>
      <c r="BR183" s="18" t="s">
        <v>1963</v>
      </c>
      <c r="BS183" s="19" t="s">
        <v>20</v>
      </c>
      <c r="BU183" s="19" t="s">
        <v>20</v>
      </c>
    </row>
    <row r="184" spans="1:75" ht="45" x14ac:dyDescent="0.25">
      <c r="A184" s="14" t="s">
        <v>2226</v>
      </c>
      <c r="B184" s="60">
        <f>VLOOKUP(A184,Pop!A212:B1156,2,FALSE)</f>
        <v>542</v>
      </c>
      <c r="C184" s="15" t="s">
        <v>17</v>
      </c>
      <c r="D184" s="16">
        <v>221</v>
      </c>
      <c r="E184" s="16" t="s">
        <v>17</v>
      </c>
      <c r="F184" s="16">
        <v>26.15</v>
      </c>
      <c r="G184" s="16" t="s">
        <v>21</v>
      </c>
      <c r="I184" s="16">
        <v>2000</v>
      </c>
      <c r="J184" s="16" t="s">
        <v>170</v>
      </c>
      <c r="K184" s="16">
        <v>32.69</v>
      </c>
      <c r="L184" s="16">
        <v>43.59</v>
      </c>
      <c r="N184" s="16">
        <v>4</v>
      </c>
      <c r="O184" s="16" t="s">
        <v>17</v>
      </c>
      <c r="P184" s="16">
        <v>26.15</v>
      </c>
      <c r="Q184" s="16" t="s">
        <v>21</v>
      </c>
      <c r="S184" s="16">
        <v>2000</v>
      </c>
      <c r="T184" s="16" t="s">
        <v>170</v>
      </c>
      <c r="U184" s="16">
        <v>76.290000000000006</v>
      </c>
      <c r="V184" s="16">
        <v>457.79</v>
      </c>
      <c r="X184" s="16" t="s">
        <v>18</v>
      </c>
      <c r="Z184" s="24">
        <v>225000</v>
      </c>
      <c r="AB184" s="16" t="s">
        <v>171</v>
      </c>
      <c r="AC184" s="16" t="s">
        <v>172</v>
      </c>
      <c r="AD184" s="17">
        <v>214</v>
      </c>
      <c r="AE184" s="17">
        <v>4</v>
      </c>
      <c r="AF184" s="17">
        <v>26.45</v>
      </c>
      <c r="AG184" s="17" t="s">
        <v>17</v>
      </c>
      <c r="AH184" s="17">
        <v>22.89</v>
      </c>
      <c r="AI184" s="39">
        <f>VLOOKUP(A184,'2016 Results'!C215:AG526,15,FALSE)</f>
        <v>22</v>
      </c>
      <c r="AJ184" s="39">
        <f t="shared" si="3"/>
        <v>0.89000000000000057</v>
      </c>
      <c r="AK184" s="17">
        <v>2000</v>
      </c>
      <c r="AL184" s="17" t="s">
        <v>21</v>
      </c>
      <c r="AN184" s="17" t="s">
        <v>173</v>
      </c>
      <c r="AP184" s="17" t="s">
        <v>174</v>
      </c>
      <c r="AR184" s="17" t="s">
        <v>175</v>
      </c>
      <c r="AV184" s="17" t="s">
        <v>171</v>
      </c>
      <c r="AW184" s="17">
        <v>54.45</v>
      </c>
      <c r="AX184" s="17" t="s">
        <v>17</v>
      </c>
      <c r="AY184" s="17">
        <v>41.54</v>
      </c>
      <c r="AZ184" s="17">
        <v>2000</v>
      </c>
      <c r="BA184" s="17" t="s">
        <v>21</v>
      </c>
      <c r="BC184" s="17" t="s">
        <v>173</v>
      </c>
      <c r="BE184" s="17" t="s">
        <v>176</v>
      </c>
      <c r="BG184" s="17" t="s">
        <v>175</v>
      </c>
      <c r="BK184" s="17" t="s">
        <v>171</v>
      </c>
      <c r="BL184" s="18" t="s">
        <v>17</v>
      </c>
      <c r="BM184" s="18">
        <v>3</v>
      </c>
      <c r="BN184" s="18">
        <v>3</v>
      </c>
      <c r="BO184" s="18" t="s">
        <v>38</v>
      </c>
      <c r="BR184" s="18" t="s">
        <v>177</v>
      </c>
      <c r="BS184" s="19" t="s">
        <v>20</v>
      </c>
      <c r="BU184" s="19" t="s">
        <v>17</v>
      </c>
      <c r="BV184" s="54">
        <v>3.64</v>
      </c>
      <c r="BW184" s="57" t="s">
        <v>178</v>
      </c>
    </row>
    <row r="185" spans="1:75" x14ac:dyDescent="0.25">
      <c r="A185" s="14" t="s">
        <v>1907</v>
      </c>
      <c r="B185" s="60">
        <f>VLOOKUP(A185,Pop!A213:B1157,2,FALSE)</f>
        <v>108</v>
      </c>
      <c r="C185" s="15" t="s">
        <v>17</v>
      </c>
      <c r="D185" s="16">
        <v>54</v>
      </c>
      <c r="E185" s="16" t="s">
        <v>17</v>
      </c>
      <c r="F185" s="16">
        <v>47</v>
      </c>
      <c r="G185" s="16" t="s">
        <v>21</v>
      </c>
      <c r="I185" s="24">
        <v>3000</v>
      </c>
      <c r="J185" s="16" t="s">
        <v>1910</v>
      </c>
      <c r="K185" s="16">
        <v>52</v>
      </c>
      <c r="L185" s="16">
        <v>64.5</v>
      </c>
      <c r="N185" s="16">
        <v>11</v>
      </c>
      <c r="O185" s="16" t="s">
        <v>17</v>
      </c>
      <c r="P185" s="16">
        <v>47</v>
      </c>
      <c r="Q185" s="16" t="s">
        <v>21</v>
      </c>
      <c r="S185" s="24">
        <v>3000</v>
      </c>
      <c r="T185" s="16" t="s">
        <v>1910</v>
      </c>
      <c r="W185" s="16" t="s">
        <v>1911</v>
      </c>
      <c r="X185" s="16" t="s">
        <v>59</v>
      </c>
      <c r="Z185" s="24">
        <v>100000</v>
      </c>
      <c r="AD185" s="17">
        <v>42</v>
      </c>
      <c r="AE185" s="17">
        <v>11</v>
      </c>
      <c r="AF185" s="17">
        <v>21.5</v>
      </c>
      <c r="AG185" s="17" t="s">
        <v>17</v>
      </c>
      <c r="AH185" s="17">
        <v>21.5</v>
      </c>
      <c r="AI185" s="39" t="e">
        <f>VLOOKUP(A185,'2016 Results'!C216:AG527,15,FALSE)</f>
        <v>#N/A</v>
      </c>
      <c r="AJ185" s="39"/>
      <c r="AK185" s="17" t="s">
        <v>95</v>
      </c>
      <c r="AL185" s="17" t="s">
        <v>38</v>
      </c>
      <c r="AM185" s="17" t="s">
        <v>1912</v>
      </c>
      <c r="AQ185" s="17" t="s">
        <v>62</v>
      </c>
      <c r="AR185" s="17" t="s">
        <v>19</v>
      </c>
      <c r="AW185" s="17">
        <v>21.5</v>
      </c>
      <c r="AX185" s="17" t="s">
        <v>17</v>
      </c>
      <c r="AY185" s="17">
        <v>21.5</v>
      </c>
      <c r="AZ185" s="17" t="s">
        <v>95</v>
      </c>
      <c r="BG185" s="17" t="s">
        <v>19</v>
      </c>
      <c r="BL185" s="18" t="s">
        <v>20</v>
      </c>
      <c r="BS185" s="19" t="s">
        <v>20</v>
      </c>
      <c r="BU185" s="19" t="s">
        <v>20</v>
      </c>
    </row>
    <row r="186" spans="1:75" x14ac:dyDescent="0.25">
      <c r="A186" s="14" t="s">
        <v>2230</v>
      </c>
      <c r="B186" s="60">
        <f>VLOOKUP(A186,Pop!A214:B1158,2,FALSE)</f>
        <v>807</v>
      </c>
      <c r="C186" s="15" t="s">
        <v>17</v>
      </c>
      <c r="D186" s="16">
        <v>363</v>
      </c>
      <c r="E186" s="16" t="s">
        <v>17</v>
      </c>
      <c r="F186" s="16">
        <v>9.5</v>
      </c>
      <c r="G186" s="16" t="s">
        <v>21</v>
      </c>
      <c r="I186" s="24">
        <v>1000</v>
      </c>
      <c r="J186" s="16">
        <v>9.5</v>
      </c>
      <c r="K186" s="16">
        <v>47.5</v>
      </c>
      <c r="L186" s="16">
        <v>95</v>
      </c>
      <c r="N186" s="16">
        <v>13</v>
      </c>
      <c r="O186" s="16" t="s">
        <v>20</v>
      </c>
      <c r="W186" s="16" t="s">
        <v>461</v>
      </c>
      <c r="X186" s="16" t="s">
        <v>19</v>
      </c>
      <c r="Y186" s="16" t="s">
        <v>462</v>
      </c>
      <c r="AD186" s="17">
        <v>363</v>
      </c>
      <c r="AE186" s="17" t="s">
        <v>463</v>
      </c>
      <c r="AF186" s="17">
        <v>30</v>
      </c>
      <c r="AG186" s="17" t="s">
        <v>17</v>
      </c>
      <c r="AH186" s="17">
        <v>30</v>
      </c>
      <c r="AI186" s="39">
        <f>VLOOKUP(A186,'2016 Results'!C217:AG528,15,FALSE)</f>
        <v>6.5</v>
      </c>
      <c r="AJ186" s="39">
        <f t="shared" si="3"/>
        <v>23.5</v>
      </c>
      <c r="AK186" s="17" t="s">
        <v>464</v>
      </c>
      <c r="AL186" s="17" t="s">
        <v>21</v>
      </c>
      <c r="AN186" s="17" t="s">
        <v>465</v>
      </c>
      <c r="AR186" s="17" t="s">
        <v>19</v>
      </c>
      <c r="AS186" s="17" t="s">
        <v>466</v>
      </c>
      <c r="AW186" s="17" t="s">
        <v>467</v>
      </c>
      <c r="AX186" s="17" t="s">
        <v>20</v>
      </c>
      <c r="BE186" s="17">
        <v>9.5</v>
      </c>
      <c r="BG186" s="17" t="s">
        <v>175</v>
      </c>
      <c r="BH186" s="17" t="s">
        <v>468</v>
      </c>
      <c r="BK186" s="17" t="s">
        <v>469</v>
      </c>
      <c r="BL186" s="18" t="s">
        <v>20</v>
      </c>
      <c r="BS186" s="19" t="s">
        <v>20</v>
      </c>
      <c r="BU186" s="19" t="s">
        <v>17</v>
      </c>
      <c r="BV186" s="54">
        <v>12</v>
      </c>
      <c r="BW186" s="57" t="s">
        <v>470</v>
      </c>
    </row>
    <row r="187" spans="1:75" x14ac:dyDescent="0.25">
      <c r="A187" s="14" t="s">
        <v>2214</v>
      </c>
      <c r="B187" s="60">
        <f>VLOOKUP(A187,Pop!A215:B1159,2,FALSE)</f>
        <v>214</v>
      </c>
      <c r="C187" s="15" t="s">
        <v>17</v>
      </c>
      <c r="D187" s="16">
        <v>110</v>
      </c>
      <c r="E187" s="16" t="s">
        <v>17</v>
      </c>
      <c r="G187" s="16" t="s">
        <v>38</v>
      </c>
      <c r="H187" s="16" t="s">
        <v>350</v>
      </c>
      <c r="N187" s="16">
        <v>19</v>
      </c>
      <c r="O187" s="16" t="s">
        <v>17</v>
      </c>
      <c r="Q187" s="16" t="s">
        <v>38</v>
      </c>
      <c r="R187" s="16" t="s">
        <v>102</v>
      </c>
      <c r="AD187" s="17">
        <v>76</v>
      </c>
      <c r="AE187" s="17">
        <v>19</v>
      </c>
      <c r="AF187" s="17">
        <v>40</v>
      </c>
      <c r="AG187" s="17" t="s">
        <v>17</v>
      </c>
      <c r="AH187" s="17">
        <v>40</v>
      </c>
      <c r="AI187" s="39">
        <f>VLOOKUP(A187,'2016 Results'!C218:AG529,15,FALSE)</f>
        <v>39</v>
      </c>
      <c r="AJ187" s="39">
        <f t="shared" si="3"/>
        <v>1</v>
      </c>
      <c r="AW187" s="17">
        <v>40</v>
      </c>
      <c r="AX187" s="17" t="s">
        <v>17</v>
      </c>
      <c r="AY187" s="17">
        <v>40</v>
      </c>
      <c r="BL187" s="18" t="s">
        <v>20</v>
      </c>
      <c r="BS187" s="19" t="s">
        <v>20</v>
      </c>
      <c r="BU187" s="19" t="s">
        <v>17</v>
      </c>
      <c r="BV187" s="54">
        <v>2</v>
      </c>
      <c r="BW187" s="57" t="s">
        <v>351</v>
      </c>
    </row>
    <row r="188" spans="1:75" x14ac:dyDescent="0.25">
      <c r="A188" s="14" t="s">
        <v>971</v>
      </c>
      <c r="B188" s="60">
        <f>VLOOKUP(A188,Pop!A216:B1160,2,FALSE)</f>
        <v>221</v>
      </c>
      <c r="C188" s="15" t="s">
        <v>17</v>
      </c>
      <c r="D188" s="16">
        <v>124</v>
      </c>
      <c r="E188" s="16" t="s">
        <v>17</v>
      </c>
      <c r="F188" s="16">
        <v>16.3</v>
      </c>
      <c r="G188" s="16" t="s">
        <v>21</v>
      </c>
      <c r="I188" s="16">
        <v>1000</v>
      </c>
      <c r="J188" s="16">
        <v>4.0000000000000001E-3</v>
      </c>
      <c r="K188" s="16">
        <v>32.299999999999997</v>
      </c>
      <c r="L188" s="16">
        <v>52.3</v>
      </c>
      <c r="N188" s="16">
        <v>8</v>
      </c>
      <c r="O188" s="16" t="s">
        <v>17</v>
      </c>
      <c r="P188" s="16">
        <v>16.3</v>
      </c>
      <c r="Q188" s="16" t="s">
        <v>21</v>
      </c>
      <c r="S188" s="16">
        <v>1000</v>
      </c>
      <c r="T188" s="16">
        <v>4.0000000000000001E-3</v>
      </c>
      <c r="U188" s="16">
        <v>112.3</v>
      </c>
      <c r="V188" s="16" t="s">
        <v>95</v>
      </c>
      <c r="X188" s="16" t="s">
        <v>19</v>
      </c>
      <c r="AD188" s="17">
        <v>124</v>
      </c>
      <c r="AE188" s="17">
        <v>8</v>
      </c>
      <c r="AF188" s="17">
        <v>27.26</v>
      </c>
      <c r="AG188" s="17" t="s">
        <v>17</v>
      </c>
      <c r="AH188" s="17">
        <v>22.6</v>
      </c>
      <c r="AI188" s="39">
        <f>VLOOKUP(A188,'2016 Results'!C219:AG530,15,FALSE)</f>
        <v>12.6</v>
      </c>
      <c r="AJ188" s="39">
        <f t="shared" si="3"/>
        <v>10.000000000000002</v>
      </c>
      <c r="AK188" s="17">
        <v>2000</v>
      </c>
      <c r="AL188" s="17" t="s">
        <v>21</v>
      </c>
      <c r="AN188" s="17">
        <v>6.3E-3</v>
      </c>
      <c r="AQ188" s="17" t="s">
        <v>974</v>
      </c>
      <c r="AR188" s="17" t="s">
        <v>19</v>
      </c>
      <c r="AW188" s="17" t="s">
        <v>975</v>
      </c>
      <c r="AX188" s="17" t="s">
        <v>17</v>
      </c>
      <c r="AY188" s="17">
        <v>12.6</v>
      </c>
      <c r="AZ188" s="17" t="s">
        <v>976</v>
      </c>
      <c r="BA188" s="17" t="s">
        <v>21</v>
      </c>
      <c r="BE188" s="17">
        <v>0.63</v>
      </c>
      <c r="BG188" s="17" t="s">
        <v>19</v>
      </c>
      <c r="BL188" s="18" t="s">
        <v>20</v>
      </c>
      <c r="BS188" s="19" t="s">
        <v>20</v>
      </c>
      <c r="BU188" s="19" t="s">
        <v>20</v>
      </c>
    </row>
    <row r="189" spans="1:75" ht="90" x14ac:dyDescent="0.25">
      <c r="A189" s="14" t="s">
        <v>640</v>
      </c>
      <c r="B189" s="60">
        <f>VLOOKUP(A189,Pop!A217:B1161,2,FALSE)</f>
        <v>1124</v>
      </c>
      <c r="C189" s="15" t="s">
        <v>17</v>
      </c>
      <c r="D189" s="16">
        <v>640</v>
      </c>
      <c r="E189" s="16" t="s">
        <v>17</v>
      </c>
      <c r="F189" s="16">
        <v>38.9</v>
      </c>
      <c r="G189" s="16" t="s">
        <v>21</v>
      </c>
      <c r="I189" s="16">
        <v>0</v>
      </c>
      <c r="J189" s="30" t="s">
        <v>643</v>
      </c>
      <c r="K189" s="27">
        <v>81.95</v>
      </c>
      <c r="L189" s="27">
        <v>191.15</v>
      </c>
      <c r="N189" s="16" t="s">
        <v>644</v>
      </c>
      <c r="O189" s="16" t="s">
        <v>20</v>
      </c>
      <c r="U189" s="27">
        <v>443.15</v>
      </c>
      <c r="V189" s="27">
        <v>4118.1499999999996</v>
      </c>
      <c r="X189" s="16" t="s">
        <v>22</v>
      </c>
      <c r="Y189" s="16" t="s">
        <v>645</v>
      </c>
      <c r="Z189" s="16" t="s">
        <v>646</v>
      </c>
      <c r="AD189" s="17">
        <v>586</v>
      </c>
      <c r="AE189" s="17" t="s">
        <v>647</v>
      </c>
      <c r="AF189" s="22">
        <v>32.69</v>
      </c>
      <c r="AG189" s="17" t="s">
        <v>17</v>
      </c>
      <c r="AH189" s="22">
        <v>14.52</v>
      </c>
      <c r="AI189" s="39">
        <f>VLOOKUP(A189,'2016 Results'!C220:AG531,15,FALSE)</f>
        <v>14</v>
      </c>
      <c r="AJ189" s="39">
        <f t="shared" si="3"/>
        <v>0.51999999999999957</v>
      </c>
      <c r="AK189" s="17">
        <v>0</v>
      </c>
      <c r="AL189" s="17" t="s">
        <v>21</v>
      </c>
      <c r="AN189" s="17" t="s">
        <v>648</v>
      </c>
      <c r="AP189" s="22">
        <v>6.06</v>
      </c>
      <c r="AR189" s="17" t="s">
        <v>19</v>
      </c>
      <c r="AW189" s="17" t="s">
        <v>647</v>
      </c>
      <c r="AX189" s="17" t="s">
        <v>20</v>
      </c>
      <c r="BE189" s="22">
        <v>6.06</v>
      </c>
      <c r="BG189" s="17" t="s">
        <v>19</v>
      </c>
      <c r="BL189" s="18" t="s">
        <v>17</v>
      </c>
      <c r="BM189" s="18" t="s">
        <v>649</v>
      </c>
      <c r="BN189" s="18" t="s">
        <v>649</v>
      </c>
      <c r="BO189" s="18" t="s">
        <v>23</v>
      </c>
      <c r="BP189" s="18" t="s">
        <v>650</v>
      </c>
      <c r="BR189" s="18" t="s">
        <v>650</v>
      </c>
      <c r="BS189" s="19" t="s">
        <v>20</v>
      </c>
      <c r="BU189" s="19" t="s">
        <v>20</v>
      </c>
    </row>
    <row r="190" spans="1:75" ht="30" x14ac:dyDescent="0.25">
      <c r="A190" s="14" t="s">
        <v>2225</v>
      </c>
      <c r="B190" s="60">
        <f>VLOOKUP(A190,Pop!A218:B1162,2,FALSE)</f>
        <v>193</v>
      </c>
      <c r="C190" s="15" t="s">
        <v>17</v>
      </c>
      <c r="D190" s="16">
        <v>97</v>
      </c>
      <c r="E190" s="16" t="s">
        <v>17</v>
      </c>
      <c r="F190" s="16">
        <v>70</v>
      </c>
      <c r="G190" s="16" t="s">
        <v>21</v>
      </c>
      <c r="I190" s="16">
        <v>1000</v>
      </c>
      <c r="J190" s="16" t="s">
        <v>146</v>
      </c>
      <c r="K190" s="16">
        <v>110</v>
      </c>
      <c r="L190" s="16">
        <v>160</v>
      </c>
      <c r="N190" s="16">
        <v>13</v>
      </c>
      <c r="O190" s="16" t="s">
        <v>20</v>
      </c>
      <c r="U190" s="16">
        <v>310</v>
      </c>
      <c r="V190" s="16">
        <v>2060</v>
      </c>
      <c r="X190" s="16" t="s">
        <v>147</v>
      </c>
      <c r="AA190" s="16" t="s">
        <v>148</v>
      </c>
      <c r="AC190" s="16" t="s">
        <v>95</v>
      </c>
      <c r="AD190" s="17">
        <v>85</v>
      </c>
      <c r="AE190" s="17">
        <v>11</v>
      </c>
      <c r="AF190" s="17">
        <v>40</v>
      </c>
      <c r="AG190" s="17" t="s">
        <v>17</v>
      </c>
      <c r="AH190" s="17">
        <v>40</v>
      </c>
      <c r="AI190" s="39" t="str">
        <f>VLOOKUP(A190,'2016 Results'!C221:AG532,15,FALSE)</f>
        <v/>
      </c>
      <c r="AJ190" s="39"/>
      <c r="AK190" s="17" t="s">
        <v>149</v>
      </c>
      <c r="AL190" s="17" t="s">
        <v>38</v>
      </c>
      <c r="AM190" s="17" t="s">
        <v>150</v>
      </c>
      <c r="AN190" s="17" t="s">
        <v>95</v>
      </c>
      <c r="AR190" s="17" t="s">
        <v>19</v>
      </c>
      <c r="AW190" s="17">
        <v>50</v>
      </c>
      <c r="AX190" s="17" t="s">
        <v>17</v>
      </c>
      <c r="AY190" s="17">
        <v>50</v>
      </c>
      <c r="AZ190" s="17">
        <v>15000</v>
      </c>
      <c r="BA190" s="17" t="s">
        <v>21</v>
      </c>
      <c r="BC190" s="17">
        <v>3.333E-3</v>
      </c>
      <c r="BE190" s="17">
        <v>50</v>
      </c>
      <c r="BG190" s="17" t="s">
        <v>19</v>
      </c>
      <c r="BL190" s="18" t="s">
        <v>20</v>
      </c>
      <c r="BS190" s="19" t="s">
        <v>20</v>
      </c>
      <c r="BU190" s="19" t="s">
        <v>20</v>
      </c>
      <c r="BW190" s="57" t="s">
        <v>151</v>
      </c>
    </row>
    <row r="191" spans="1:75" x14ac:dyDescent="0.25">
      <c r="A191" s="14" t="s">
        <v>2751</v>
      </c>
      <c r="B191" s="60">
        <f>VLOOKUP(A191,Pop!A219:B1163,2,FALSE)</f>
        <v>1056</v>
      </c>
      <c r="C191" s="15" t="s">
        <v>17</v>
      </c>
      <c r="D191" s="16">
        <v>604</v>
      </c>
      <c r="E191" s="16" t="s">
        <v>17</v>
      </c>
      <c r="F191" s="16">
        <v>16.8</v>
      </c>
      <c r="G191" s="16" t="s">
        <v>21</v>
      </c>
      <c r="I191" s="24">
        <v>1000</v>
      </c>
      <c r="J191" s="16" t="s">
        <v>239</v>
      </c>
      <c r="K191" s="16">
        <v>34.799999999999997</v>
      </c>
      <c r="L191" s="16">
        <v>52.8</v>
      </c>
      <c r="N191" s="16">
        <v>86</v>
      </c>
      <c r="O191" s="16" t="s">
        <v>17</v>
      </c>
      <c r="P191" s="16">
        <v>16.8</v>
      </c>
      <c r="Q191" s="16" t="s">
        <v>21</v>
      </c>
      <c r="S191" s="16">
        <v>1000</v>
      </c>
      <c r="T191" s="16">
        <v>3.6</v>
      </c>
      <c r="U191" s="16" t="s">
        <v>240</v>
      </c>
      <c r="V191" s="16" t="s">
        <v>241</v>
      </c>
      <c r="X191" s="16" t="s">
        <v>80</v>
      </c>
      <c r="AC191" s="16" t="s">
        <v>242</v>
      </c>
      <c r="AD191" s="17">
        <v>487</v>
      </c>
      <c r="AE191" s="17">
        <v>71</v>
      </c>
      <c r="AF191" s="17">
        <v>36</v>
      </c>
      <c r="AG191" s="17" t="s">
        <v>17</v>
      </c>
      <c r="AH191" s="17">
        <v>12</v>
      </c>
      <c r="AI191" s="39" t="e">
        <f>VLOOKUP(A191,'2016 Results'!C222:AG533,15,FALSE)</f>
        <v>#N/A</v>
      </c>
      <c r="AJ191" s="39"/>
      <c r="AK191" s="25">
        <v>1000</v>
      </c>
      <c r="AL191" s="17" t="s">
        <v>21</v>
      </c>
      <c r="AN191" s="17">
        <v>6</v>
      </c>
      <c r="AO191" s="17">
        <v>12</v>
      </c>
      <c r="AP191" s="17">
        <v>18</v>
      </c>
      <c r="AR191" s="17" t="s">
        <v>22</v>
      </c>
      <c r="AW191" s="17">
        <v>36</v>
      </c>
      <c r="AX191" s="17" t="s">
        <v>17</v>
      </c>
      <c r="AY191" s="17">
        <v>12</v>
      </c>
      <c r="AZ191" s="25">
        <v>1000</v>
      </c>
      <c r="BA191" s="17" t="s">
        <v>21</v>
      </c>
      <c r="BC191" s="17">
        <v>6</v>
      </c>
      <c r="BG191" s="17" t="s">
        <v>22</v>
      </c>
      <c r="BL191" s="18" t="s">
        <v>20</v>
      </c>
      <c r="BS191" s="19" t="s">
        <v>20</v>
      </c>
      <c r="BU191" s="19" t="s">
        <v>20</v>
      </c>
    </row>
    <row r="192" spans="1:75" x14ac:dyDescent="0.25">
      <c r="A192" s="14" t="s">
        <v>2182</v>
      </c>
      <c r="B192" s="60">
        <f>VLOOKUP(A192,Pop!A220:B1164,2,FALSE)</f>
        <v>366</v>
      </c>
      <c r="C192" s="15" t="s">
        <v>17</v>
      </c>
      <c r="D192" s="16">
        <v>377</v>
      </c>
      <c r="E192" s="16" t="s">
        <v>17</v>
      </c>
      <c r="F192" s="16">
        <v>13.5</v>
      </c>
      <c r="G192" s="16" t="s">
        <v>21</v>
      </c>
      <c r="I192" s="16">
        <v>0</v>
      </c>
      <c r="J192" s="16" t="s">
        <v>1035</v>
      </c>
      <c r="K192" s="16">
        <v>26</v>
      </c>
      <c r="L192" s="16">
        <v>38.5</v>
      </c>
      <c r="N192" s="16">
        <v>6</v>
      </c>
      <c r="O192" s="16" t="s">
        <v>17</v>
      </c>
      <c r="P192" s="16">
        <v>13.5</v>
      </c>
      <c r="Q192" s="16" t="s">
        <v>21</v>
      </c>
      <c r="S192" s="16">
        <v>0</v>
      </c>
      <c r="T192" s="16" t="s">
        <v>588</v>
      </c>
      <c r="U192" s="16">
        <v>71</v>
      </c>
      <c r="V192" s="16">
        <v>248.5</v>
      </c>
      <c r="X192" s="16" t="s">
        <v>19</v>
      </c>
      <c r="AD192" s="17">
        <v>371</v>
      </c>
      <c r="AE192" s="17">
        <v>6</v>
      </c>
      <c r="AF192" s="17">
        <v>24</v>
      </c>
      <c r="AG192" s="17" t="s">
        <v>17</v>
      </c>
      <c r="AH192" s="17">
        <v>16</v>
      </c>
      <c r="AI192" s="39">
        <f>VLOOKUP(A192,'2016 Results'!C223:AG534,15,FALSE)</f>
        <v>16</v>
      </c>
      <c r="AJ192" s="39">
        <f t="shared" si="3"/>
        <v>0</v>
      </c>
      <c r="AK192" s="17">
        <v>0</v>
      </c>
      <c r="AL192" s="17" t="s">
        <v>21</v>
      </c>
      <c r="AN192" s="17" t="s">
        <v>588</v>
      </c>
      <c r="AP192" s="17" t="s">
        <v>1036</v>
      </c>
      <c r="AR192" s="17" t="s">
        <v>19</v>
      </c>
      <c r="AW192" s="17">
        <v>21</v>
      </c>
      <c r="AX192" s="17" t="s">
        <v>17</v>
      </c>
      <c r="AY192" s="17">
        <v>16</v>
      </c>
      <c r="AZ192" s="17">
        <v>0</v>
      </c>
      <c r="BA192" s="17" t="s">
        <v>21</v>
      </c>
      <c r="BC192" s="17" t="s">
        <v>590</v>
      </c>
      <c r="BE192" s="17" t="s">
        <v>1037</v>
      </c>
      <c r="BG192" s="17" t="s">
        <v>19</v>
      </c>
      <c r="BL192" s="18" t="s">
        <v>20</v>
      </c>
      <c r="BS192" s="19" t="s">
        <v>20</v>
      </c>
      <c r="BU192" s="19" t="s">
        <v>17</v>
      </c>
      <c r="BV192" s="54">
        <v>4</v>
      </c>
    </row>
    <row r="193" spans="1:75" x14ac:dyDescent="0.25">
      <c r="A193" s="14" t="s">
        <v>868</v>
      </c>
      <c r="B193" s="60">
        <f>VLOOKUP(A193,Pop!A221:B1165,2,FALSE)</f>
        <v>173</v>
      </c>
      <c r="C193" s="15" t="s">
        <v>17</v>
      </c>
      <c r="D193" s="16">
        <v>173</v>
      </c>
      <c r="E193" s="16" t="s">
        <v>17</v>
      </c>
      <c r="F193" s="16">
        <v>20.5</v>
      </c>
      <c r="G193" s="16" t="s">
        <v>21</v>
      </c>
      <c r="I193" s="16">
        <v>3999</v>
      </c>
      <c r="J193" s="16" t="s">
        <v>871</v>
      </c>
      <c r="K193" s="16">
        <v>24.7</v>
      </c>
      <c r="L193" s="16">
        <v>30.5</v>
      </c>
      <c r="N193" s="16">
        <v>0</v>
      </c>
      <c r="O193" s="16" t="s">
        <v>17</v>
      </c>
      <c r="P193" s="16">
        <v>20.5</v>
      </c>
      <c r="Q193" s="16" t="s">
        <v>21</v>
      </c>
      <c r="S193" s="16">
        <v>3999</v>
      </c>
      <c r="T193" s="16">
        <v>4.0000000000000001E-3</v>
      </c>
      <c r="V193" s="16" t="s">
        <v>115</v>
      </c>
      <c r="X193" s="16" t="s">
        <v>80</v>
      </c>
      <c r="AA193" s="16" t="s">
        <v>872</v>
      </c>
      <c r="AD193" s="17">
        <v>173</v>
      </c>
      <c r="AE193" s="17">
        <v>0</v>
      </c>
      <c r="AF193" s="17">
        <v>15.75</v>
      </c>
      <c r="AG193" s="17" t="s">
        <v>17</v>
      </c>
      <c r="AH193" s="17">
        <v>15.75</v>
      </c>
      <c r="AI193" s="39" t="e">
        <f>VLOOKUP(A193,'2016 Results'!C224:AG535,15,FALSE)</f>
        <v>#N/A</v>
      </c>
      <c r="AJ193" s="39"/>
      <c r="AK193" s="17">
        <v>3999</v>
      </c>
      <c r="AL193" s="17" t="s">
        <v>21</v>
      </c>
      <c r="AN193" s="17" t="s">
        <v>873</v>
      </c>
      <c r="AP193" s="17" t="s">
        <v>874</v>
      </c>
      <c r="AQ193" s="17" t="s">
        <v>875</v>
      </c>
      <c r="AR193" s="17" t="s">
        <v>80</v>
      </c>
      <c r="AU193" s="17" t="s">
        <v>876</v>
      </c>
      <c r="AW193" s="17">
        <v>0</v>
      </c>
      <c r="AX193" s="17" t="s">
        <v>17</v>
      </c>
      <c r="AY193" s="17">
        <v>15.75</v>
      </c>
      <c r="AZ193" s="17">
        <v>3999</v>
      </c>
      <c r="BA193" s="17" t="s">
        <v>21</v>
      </c>
      <c r="BC193" s="17" t="s">
        <v>877</v>
      </c>
      <c r="BE193" s="17" t="s">
        <v>878</v>
      </c>
      <c r="BG193" s="17" t="s">
        <v>80</v>
      </c>
      <c r="BL193" s="18" t="s">
        <v>20</v>
      </c>
      <c r="BS193" s="19" t="s">
        <v>20</v>
      </c>
      <c r="BU193" s="19" t="s">
        <v>20</v>
      </c>
    </row>
    <row r="194" spans="1:75" x14ac:dyDescent="0.25">
      <c r="A194" s="14" t="s">
        <v>765</v>
      </c>
      <c r="B194" s="60">
        <f>VLOOKUP(A194,Pop!A222:B1166,2,FALSE)</f>
        <v>1694</v>
      </c>
      <c r="C194" s="15" t="s">
        <v>17</v>
      </c>
      <c r="D194" s="16">
        <v>572</v>
      </c>
      <c r="E194" s="16" t="s">
        <v>17</v>
      </c>
      <c r="F194" s="16">
        <v>13.26</v>
      </c>
      <c r="G194" s="16" t="s">
        <v>21</v>
      </c>
      <c r="I194" s="16" t="s">
        <v>464</v>
      </c>
      <c r="J194" s="16" t="s">
        <v>768</v>
      </c>
      <c r="K194" s="16">
        <v>46.46</v>
      </c>
      <c r="L194" s="16">
        <v>79.66</v>
      </c>
      <c r="N194" s="16">
        <v>56</v>
      </c>
      <c r="O194" s="16" t="s">
        <v>20</v>
      </c>
      <c r="W194" s="16" t="s">
        <v>769</v>
      </c>
      <c r="X194" s="16" t="s">
        <v>19</v>
      </c>
      <c r="AC194" s="16" t="s">
        <v>770</v>
      </c>
      <c r="AD194" s="17">
        <v>563</v>
      </c>
      <c r="AE194" s="17">
        <v>53</v>
      </c>
      <c r="AF194" s="17" t="s">
        <v>771</v>
      </c>
      <c r="AG194" s="17" t="s">
        <v>17</v>
      </c>
      <c r="AH194" s="17">
        <v>29.69</v>
      </c>
      <c r="AI194" s="39">
        <f>VLOOKUP(A194,'2016 Results'!C225:AG536,15,FALSE)</f>
        <v>24.95</v>
      </c>
      <c r="AJ194" s="39">
        <f t="shared" si="3"/>
        <v>4.740000000000002</v>
      </c>
      <c r="AK194" s="17" t="s">
        <v>772</v>
      </c>
      <c r="AL194" s="17" t="s">
        <v>21</v>
      </c>
      <c r="AN194" s="17">
        <v>14.84</v>
      </c>
      <c r="AR194" s="17" t="s">
        <v>42</v>
      </c>
      <c r="AV194" s="17" t="s">
        <v>773</v>
      </c>
      <c r="AW194" s="17" t="s">
        <v>774</v>
      </c>
      <c r="AX194" s="17" t="s">
        <v>20</v>
      </c>
      <c r="BL194" s="18" t="s">
        <v>17</v>
      </c>
      <c r="BM194" s="18">
        <v>572</v>
      </c>
      <c r="BN194" s="18">
        <v>56</v>
      </c>
      <c r="BO194" s="18" t="s">
        <v>38</v>
      </c>
      <c r="BR194" s="18" t="s">
        <v>775</v>
      </c>
      <c r="BS194" s="19" t="s">
        <v>20</v>
      </c>
      <c r="BU194" s="19" t="s">
        <v>17</v>
      </c>
      <c r="BV194" s="54">
        <v>1</v>
      </c>
    </row>
    <row r="195" spans="1:75" x14ac:dyDescent="0.25">
      <c r="A195" s="14" t="s">
        <v>2215</v>
      </c>
      <c r="B195" s="60">
        <f>VLOOKUP(A195,Pop!A223:B1167,2,FALSE)</f>
        <v>95</v>
      </c>
      <c r="C195" s="15" t="s">
        <v>17</v>
      </c>
      <c r="D195" s="16">
        <v>38</v>
      </c>
      <c r="E195" s="16" t="s">
        <v>17</v>
      </c>
      <c r="F195" s="16">
        <v>33.33</v>
      </c>
      <c r="G195" s="16" t="s">
        <v>38</v>
      </c>
      <c r="H195" s="16" t="s">
        <v>383</v>
      </c>
      <c r="M195" s="16" t="s">
        <v>384</v>
      </c>
      <c r="N195" s="16">
        <v>2</v>
      </c>
      <c r="O195" s="16" t="s">
        <v>17</v>
      </c>
      <c r="P195" s="16">
        <v>33.33</v>
      </c>
      <c r="Q195" s="16" t="s">
        <v>38</v>
      </c>
      <c r="R195" s="16" t="s">
        <v>350</v>
      </c>
      <c r="W195" s="16" t="s">
        <v>350</v>
      </c>
      <c r="X195" s="16" t="s">
        <v>19</v>
      </c>
      <c r="AD195" s="17">
        <v>36</v>
      </c>
      <c r="AE195" s="17">
        <v>2</v>
      </c>
      <c r="AF195" s="17">
        <v>33.33</v>
      </c>
      <c r="AG195" s="17" t="s">
        <v>17</v>
      </c>
      <c r="AH195" s="17">
        <v>33.33</v>
      </c>
      <c r="AI195" s="39" t="e">
        <f>VLOOKUP(A195,'2016 Results'!C226:AG537,15,FALSE)</f>
        <v>#N/A</v>
      </c>
      <c r="AJ195" s="39"/>
      <c r="AL195" s="17" t="s">
        <v>38</v>
      </c>
      <c r="AM195" s="17" t="s">
        <v>350</v>
      </c>
      <c r="AR195" s="17" t="s">
        <v>19</v>
      </c>
      <c r="AW195" s="17">
        <v>33.33</v>
      </c>
      <c r="AX195" s="17" t="s">
        <v>17</v>
      </c>
      <c r="AY195" s="17">
        <v>33.33</v>
      </c>
      <c r="BA195" s="17" t="s">
        <v>38</v>
      </c>
      <c r="BB195" s="17" t="s">
        <v>102</v>
      </c>
      <c r="BG195" s="17" t="s">
        <v>19</v>
      </c>
      <c r="BL195" s="18" t="s">
        <v>20</v>
      </c>
      <c r="BS195" s="19" t="s">
        <v>20</v>
      </c>
      <c r="BU195" s="19" t="s">
        <v>20</v>
      </c>
    </row>
    <row r="196" spans="1:75" x14ac:dyDescent="0.25">
      <c r="A196" s="14" t="s">
        <v>922</v>
      </c>
      <c r="B196" s="60">
        <f>VLOOKUP(A196,Pop!A224:B1168,2,FALSE)</f>
        <v>3418</v>
      </c>
      <c r="C196" s="15" t="s">
        <v>17</v>
      </c>
      <c r="D196" s="16">
        <v>1868</v>
      </c>
      <c r="E196" s="16" t="s">
        <v>17</v>
      </c>
      <c r="F196" s="16">
        <v>12.51</v>
      </c>
      <c r="G196" s="16" t="s">
        <v>21</v>
      </c>
      <c r="I196" s="16">
        <v>1000</v>
      </c>
      <c r="J196" s="16">
        <v>5</v>
      </c>
      <c r="K196" s="16">
        <v>32.51</v>
      </c>
      <c r="L196" s="16">
        <v>57.51</v>
      </c>
      <c r="N196" s="16">
        <v>79</v>
      </c>
      <c r="O196" s="16" t="s">
        <v>17</v>
      </c>
      <c r="P196" s="16">
        <v>12.51</v>
      </c>
      <c r="Q196" s="16" t="s">
        <v>21</v>
      </c>
      <c r="S196" s="16">
        <v>1000</v>
      </c>
      <c r="T196" s="16">
        <v>5</v>
      </c>
      <c r="U196" s="16">
        <v>132.51</v>
      </c>
      <c r="V196" s="16">
        <v>1007.51</v>
      </c>
      <c r="X196" s="16" t="s">
        <v>19</v>
      </c>
      <c r="AD196" s="17">
        <v>1736</v>
      </c>
      <c r="AE196" s="17">
        <v>75</v>
      </c>
      <c r="AF196" s="17">
        <v>45.13</v>
      </c>
      <c r="AG196" s="17" t="s">
        <v>17</v>
      </c>
      <c r="AH196" s="17">
        <v>15.63</v>
      </c>
      <c r="AI196" s="39">
        <f>VLOOKUP(A196,'2016 Results'!C227:AG538,15,FALSE)</f>
        <v>10.77</v>
      </c>
      <c r="AJ196" s="39">
        <f t="shared" si="3"/>
        <v>4.8600000000000012</v>
      </c>
      <c r="AK196" s="17">
        <v>0</v>
      </c>
      <c r="AL196" s="17" t="s">
        <v>21</v>
      </c>
      <c r="AN196" s="17">
        <v>5.9</v>
      </c>
      <c r="AP196" s="17">
        <v>5.9</v>
      </c>
      <c r="AR196" s="17" t="s">
        <v>19</v>
      </c>
      <c r="AW196" s="17">
        <v>79.63</v>
      </c>
      <c r="AX196" s="17" t="s">
        <v>20</v>
      </c>
      <c r="BE196" s="17">
        <v>5.9</v>
      </c>
      <c r="BG196" s="17" t="s">
        <v>19</v>
      </c>
      <c r="BL196" s="18" t="s">
        <v>20</v>
      </c>
      <c r="BS196" s="19" t="s">
        <v>20</v>
      </c>
      <c r="BU196" s="19" t="s">
        <v>20</v>
      </c>
    </row>
    <row r="197" spans="1:75" x14ac:dyDescent="0.25">
      <c r="A197" s="14" t="s">
        <v>2244</v>
      </c>
      <c r="B197" s="60">
        <f>VLOOKUP(A197,Pop!A225:B1169,2,FALSE)</f>
        <v>2227</v>
      </c>
      <c r="C197" s="15" t="s">
        <v>17</v>
      </c>
      <c r="D197" s="16">
        <v>668</v>
      </c>
      <c r="E197" s="16" t="s">
        <v>17</v>
      </c>
      <c r="F197" s="16">
        <v>15.63</v>
      </c>
      <c r="G197" s="16" t="s">
        <v>21</v>
      </c>
      <c r="I197" s="16">
        <v>1000</v>
      </c>
      <c r="J197" s="16">
        <v>2.4300000000000002</v>
      </c>
      <c r="K197" s="16">
        <v>25.35</v>
      </c>
      <c r="L197" s="16">
        <v>64.23</v>
      </c>
      <c r="N197" s="16">
        <v>192</v>
      </c>
      <c r="O197" s="16" t="s">
        <v>17</v>
      </c>
      <c r="P197" s="16">
        <v>52.06</v>
      </c>
      <c r="Q197" s="16" t="s">
        <v>21</v>
      </c>
      <c r="S197" s="16">
        <v>1000</v>
      </c>
      <c r="T197" s="16">
        <v>2.4300000000000002</v>
      </c>
      <c r="U197" s="16">
        <v>110.38</v>
      </c>
      <c r="V197" s="16">
        <v>535.63</v>
      </c>
      <c r="X197" s="16" t="s">
        <v>22</v>
      </c>
      <c r="Z197" s="24">
        <v>1000000</v>
      </c>
      <c r="AD197" s="17">
        <v>668</v>
      </c>
      <c r="AE197" s="17">
        <v>192</v>
      </c>
      <c r="AF197" s="17">
        <v>37</v>
      </c>
      <c r="AG197" s="17" t="s">
        <v>17</v>
      </c>
      <c r="AH197" s="17">
        <v>25</v>
      </c>
      <c r="AI197" s="39" t="e">
        <f>VLOOKUP(A197,'2016 Results'!C228:AG539,15,FALSE)</f>
        <v>#N/A</v>
      </c>
      <c r="AJ197" s="39"/>
      <c r="AK197" s="17">
        <v>1000</v>
      </c>
      <c r="AL197" s="17" t="s">
        <v>21</v>
      </c>
      <c r="AN197" s="17">
        <v>6.5</v>
      </c>
      <c r="AR197" s="17" t="s">
        <v>22</v>
      </c>
      <c r="AT197" s="17" t="s">
        <v>1436</v>
      </c>
      <c r="AW197" s="17">
        <v>25</v>
      </c>
      <c r="AX197" s="17" t="s">
        <v>20</v>
      </c>
      <c r="BL197" s="18" t="s">
        <v>17</v>
      </c>
      <c r="BM197" s="18">
        <v>2.5</v>
      </c>
      <c r="BN197" s="18">
        <v>10</v>
      </c>
      <c r="BO197" s="18" t="s">
        <v>38</v>
      </c>
      <c r="BQ197" s="18" t="s">
        <v>514</v>
      </c>
      <c r="BR197" s="18" t="s">
        <v>1437</v>
      </c>
      <c r="BS197" s="19" t="s">
        <v>20</v>
      </c>
      <c r="BU197" s="19" t="s">
        <v>20</v>
      </c>
    </row>
    <row r="198" spans="1:75" x14ac:dyDescent="0.25">
      <c r="A198" s="14" t="s">
        <v>1853</v>
      </c>
      <c r="B198" s="60">
        <f>VLOOKUP(A198,Pop!A226:B1170,2,FALSE)</f>
        <v>1012</v>
      </c>
      <c r="C198" s="15" t="s">
        <v>17</v>
      </c>
      <c r="D198" s="16">
        <v>444</v>
      </c>
      <c r="E198" s="16" t="s">
        <v>17</v>
      </c>
      <c r="F198" s="16">
        <v>28.5</v>
      </c>
      <c r="G198" s="16" t="s">
        <v>21</v>
      </c>
      <c r="I198" s="16">
        <v>2000</v>
      </c>
      <c r="J198" s="16" t="s">
        <v>1856</v>
      </c>
      <c r="N198" s="16">
        <v>76</v>
      </c>
      <c r="O198" s="16" t="s">
        <v>17</v>
      </c>
      <c r="P198" s="16">
        <v>28.5</v>
      </c>
      <c r="Q198" s="16" t="s">
        <v>21</v>
      </c>
      <c r="S198" s="16">
        <v>2000</v>
      </c>
      <c r="T198" s="16" t="s">
        <v>1856</v>
      </c>
      <c r="X198" s="16" t="s">
        <v>19</v>
      </c>
      <c r="AC198" s="16" t="s">
        <v>1857</v>
      </c>
      <c r="AD198" s="17">
        <v>366</v>
      </c>
      <c r="AE198" s="17">
        <v>78</v>
      </c>
      <c r="AF198" s="17">
        <v>29.5</v>
      </c>
      <c r="AG198" s="17" t="s">
        <v>17</v>
      </c>
      <c r="AH198" s="17">
        <v>29.5</v>
      </c>
      <c r="AI198" s="39" t="e">
        <f>VLOOKUP(A198,'2016 Results'!C229:AG540,15,FALSE)</f>
        <v>#N/A</v>
      </c>
      <c r="AJ198" s="39"/>
      <c r="AK198" s="17">
        <v>2000</v>
      </c>
      <c r="AL198" s="17" t="s">
        <v>21</v>
      </c>
      <c r="AN198" s="17" t="s">
        <v>1856</v>
      </c>
      <c r="AR198" s="17" t="s">
        <v>19</v>
      </c>
      <c r="AW198" s="17" t="s">
        <v>1858</v>
      </c>
      <c r="AX198" s="17" t="s">
        <v>17</v>
      </c>
      <c r="AY198" s="17">
        <v>29.5</v>
      </c>
      <c r="AZ198" s="17">
        <v>2000</v>
      </c>
      <c r="BA198" s="17" t="s">
        <v>21</v>
      </c>
      <c r="BC198" s="17" t="s">
        <v>1856</v>
      </c>
      <c r="BG198" s="17" t="s">
        <v>19</v>
      </c>
      <c r="BL198" s="18" t="s">
        <v>20</v>
      </c>
      <c r="BS198" s="19" t="s">
        <v>17</v>
      </c>
      <c r="BT198" s="19">
        <v>20</v>
      </c>
      <c r="BU198" s="19" t="s">
        <v>17</v>
      </c>
      <c r="BV198" s="54" t="s">
        <v>1859</v>
      </c>
    </row>
    <row r="199" spans="1:75" x14ac:dyDescent="0.25">
      <c r="A199" s="14" t="s">
        <v>834</v>
      </c>
      <c r="B199" s="61" t="s">
        <v>75</v>
      </c>
      <c r="C199" s="15" t="s">
        <v>17</v>
      </c>
      <c r="D199" s="16">
        <v>200</v>
      </c>
      <c r="E199" s="16" t="s">
        <v>20</v>
      </c>
      <c r="N199" s="16">
        <v>0</v>
      </c>
      <c r="O199" s="16" t="s">
        <v>20</v>
      </c>
      <c r="AD199" s="17">
        <v>200</v>
      </c>
      <c r="AE199" s="17">
        <v>11</v>
      </c>
      <c r="AF199" s="17">
        <v>27</v>
      </c>
      <c r="AG199" s="17" t="s">
        <v>17</v>
      </c>
      <c r="AH199" s="17">
        <v>27</v>
      </c>
      <c r="AI199" s="39" t="e">
        <f>VLOOKUP(A199,'2016 Results'!C230:AG541,15,FALSE)</f>
        <v>#N/A</v>
      </c>
      <c r="AJ199" s="39"/>
      <c r="AL199" s="17" t="s">
        <v>38</v>
      </c>
      <c r="AR199" s="17" t="s">
        <v>19</v>
      </c>
      <c r="AW199" s="17">
        <v>27</v>
      </c>
      <c r="AX199" s="17" t="s">
        <v>17</v>
      </c>
      <c r="AY199" s="17">
        <v>27</v>
      </c>
      <c r="BA199" s="17" t="s">
        <v>38</v>
      </c>
      <c r="BG199" s="17" t="s">
        <v>19</v>
      </c>
      <c r="BH199" s="17">
        <v>27</v>
      </c>
      <c r="BL199" s="18" t="s">
        <v>20</v>
      </c>
      <c r="BS199" s="19" t="s">
        <v>20</v>
      </c>
      <c r="BU199" s="19" t="s">
        <v>20</v>
      </c>
      <c r="BW199" s="57" t="s">
        <v>837</v>
      </c>
    </row>
    <row r="200" spans="1:75" x14ac:dyDescent="0.25">
      <c r="A200" s="14" t="s">
        <v>2180</v>
      </c>
      <c r="B200" s="60">
        <f>VLOOKUP(A200,Pop!A228:B1172,2,FALSE)</f>
        <v>225</v>
      </c>
      <c r="C200" s="15" t="s">
        <v>17</v>
      </c>
      <c r="D200" s="16">
        <v>120</v>
      </c>
      <c r="E200" s="16" t="s">
        <v>17</v>
      </c>
      <c r="F200" s="16">
        <v>17.5</v>
      </c>
      <c r="G200" s="16" t="s">
        <v>38</v>
      </c>
      <c r="H200" s="16" t="s">
        <v>994</v>
      </c>
      <c r="I200" s="16" t="s">
        <v>995</v>
      </c>
      <c r="J200" s="16">
        <v>0</v>
      </c>
      <c r="K200" s="16" t="s">
        <v>996</v>
      </c>
      <c r="N200" s="16">
        <v>9</v>
      </c>
      <c r="O200" s="16" t="s">
        <v>17</v>
      </c>
      <c r="P200" s="16" t="s">
        <v>997</v>
      </c>
      <c r="Q200" s="16" t="s">
        <v>38</v>
      </c>
      <c r="R200" s="16" t="s">
        <v>998</v>
      </c>
      <c r="S200" s="16" t="s">
        <v>149</v>
      </c>
      <c r="T200" s="16">
        <v>0</v>
      </c>
      <c r="W200" s="16" t="s">
        <v>999</v>
      </c>
      <c r="X200" s="16" t="s">
        <v>19</v>
      </c>
      <c r="AC200" s="16" t="s">
        <v>1000</v>
      </c>
      <c r="AD200" s="17">
        <v>120</v>
      </c>
      <c r="AE200" s="17">
        <v>9</v>
      </c>
      <c r="AF200" s="17">
        <v>8.1</v>
      </c>
      <c r="AG200" s="17" t="s">
        <v>17</v>
      </c>
      <c r="AH200" s="17">
        <v>17.5</v>
      </c>
      <c r="AI200" s="39">
        <f>VLOOKUP(A200,'2016 Results'!C231:AG542,15,FALSE)</f>
        <v>17.5</v>
      </c>
      <c r="AJ200" s="39">
        <f t="shared" si="3"/>
        <v>0</v>
      </c>
      <c r="AK200" s="17" t="s">
        <v>149</v>
      </c>
      <c r="AL200" s="17" t="s">
        <v>38</v>
      </c>
      <c r="AM200" s="17" t="s">
        <v>582</v>
      </c>
      <c r="AN200" s="17" t="s">
        <v>1001</v>
      </c>
      <c r="AO200" s="17">
        <v>0</v>
      </c>
      <c r="AR200" s="17" t="s">
        <v>19</v>
      </c>
      <c r="AW200" s="17">
        <v>17.5</v>
      </c>
      <c r="AX200" s="17" t="s">
        <v>17</v>
      </c>
      <c r="BA200" s="17" t="s">
        <v>38</v>
      </c>
      <c r="BB200" s="17" t="s">
        <v>149</v>
      </c>
      <c r="BC200" s="17">
        <v>0</v>
      </c>
      <c r="BD200" s="17">
        <v>0</v>
      </c>
      <c r="BG200" s="17" t="s">
        <v>19</v>
      </c>
      <c r="BL200" s="18" t="s">
        <v>17</v>
      </c>
      <c r="BM200" s="18">
        <v>120</v>
      </c>
      <c r="BN200" s="18">
        <v>9</v>
      </c>
      <c r="BO200" s="18" t="s">
        <v>38</v>
      </c>
      <c r="BQ200" s="18" t="s">
        <v>62</v>
      </c>
      <c r="BS200" s="19" t="s">
        <v>20</v>
      </c>
      <c r="BU200" s="19" t="s">
        <v>20</v>
      </c>
    </row>
    <row r="201" spans="1:75" x14ac:dyDescent="0.25">
      <c r="A201" s="14" t="s">
        <v>1697</v>
      </c>
      <c r="B201" s="60">
        <f>VLOOKUP(A201,Pop!A229:B1173,2,FALSE)</f>
        <v>173</v>
      </c>
      <c r="C201" s="15" t="s">
        <v>17</v>
      </c>
      <c r="D201" s="16">
        <v>80</v>
      </c>
      <c r="E201" s="16" t="s">
        <v>17</v>
      </c>
      <c r="F201" s="16">
        <v>30</v>
      </c>
      <c r="G201" s="16" t="s">
        <v>21</v>
      </c>
      <c r="I201" s="16">
        <v>1000</v>
      </c>
      <c r="J201" s="16" t="s">
        <v>1700</v>
      </c>
      <c r="K201" s="16">
        <v>62</v>
      </c>
      <c r="L201" s="16">
        <v>102</v>
      </c>
      <c r="N201" s="16">
        <v>15</v>
      </c>
      <c r="O201" s="16" t="s">
        <v>17</v>
      </c>
      <c r="P201" s="16">
        <v>30</v>
      </c>
      <c r="Q201" s="16" t="s">
        <v>21</v>
      </c>
      <c r="S201" s="16">
        <v>1000</v>
      </c>
      <c r="T201" s="16" t="s">
        <v>1700</v>
      </c>
      <c r="W201" s="16" t="s">
        <v>1701</v>
      </c>
      <c r="X201" s="16" t="s">
        <v>19</v>
      </c>
      <c r="AD201" s="17">
        <v>80</v>
      </c>
      <c r="AE201" s="17">
        <v>15</v>
      </c>
      <c r="AF201" s="17">
        <v>35</v>
      </c>
      <c r="AG201" s="17" t="s">
        <v>17</v>
      </c>
      <c r="AH201" s="17">
        <v>35</v>
      </c>
      <c r="AI201" s="39" t="e">
        <f>VLOOKUP(A201,'2016 Results'!C232:AG543,15,FALSE)</f>
        <v>#N/A</v>
      </c>
      <c r="AJ201" s="39"/>
      <c r="AK201" s="17">
        <v>3000</v>
      </c>
      <c r="AL201" s="17" t="s">
        <v>21</v>
      </c>
      <c r="AN201" s="17" t="s">
        <v>1702</v>
      </c>
      <c r="AR201" s="17" t="s">
        <v>19</v>
      </c>
      <c r="AW201" s="17">
        <v>35</v>
      </c>
      <c r="AX201" s="17" t="s">
        <v>17</v>
      </c>
      <c r="AY201" s="17">
        <v>35</v>
      </c>
      <c r="AZ201" s="17">
        <v>3000</v>
      </c>
      <c r="BA201" s="17" t="s">
        <v>21</v>
      </c>
      <c r="BC201" s="17" t="s">
        <v>1702</v>
      </c>
      <c r="BG201" s="17" t="s">
        <v>19</v>
      </c>
      <c r="BL201" s="18" t="s">
        <v>20</v>
      </c>
      <c r="BS201" s="19" t="s">
        <v>20</v>
      </c>
      <c r="BU201" s="19" t="s">
        <v>20</v>
      </c>
    </row>
    <row r="202" spans="1:75" x14ac:dyDescent="0.25">
      <c r="A202" s="14" t="s">
        <v>2178</v>
      </c>
      <c r="B202" s="60">
        <f>VLOOKUP(A202,Pop!A230:B1174,2,FALSE)</f>
        <v>168</v>
      </c>
      <c r="C202" s="15" t="s">
        <v>17</v>
      </c>
      <c r="D202" s="16">
        <v>95</v>
      </c>
      <c r="E202" s="16" t="s">
        <v>17</v>
      </c>
      <c r="F202" s="16">
        <v>23</v>
      </c>
      <c r="G202" s="16" t="s">
        <v>21</v>
      </c>
      <c r="I202" s="16">
        <v>3000</v>
      </c>
      <c r="J202" s="16" t="s">
        <v>590</v>
      </c>
      <c r="K202" s="16">
        <v>28</v>
      </c>
      <c r="L202" s="16">
        <v>40.5</v>
      </c>
      <c r="N202" s="16">
        <v>7</v>
      </c>
      <c r="O202" s="16" t="s">
        <v>20</v>
      </c>
      <c r="U202" s="16">
        <v>78</v>
      </c>
      <c r="X202" s="16" t="s">
        <v>19</v>
      </c>
      <c r="AD202" s="17">
        <v>82</v>
      </c>
      <c r="AE202" s="17">
        <v>7</v>
      </c>
      <c r="AF202" s="17">
        <v>16</v>
      </c>
      <c r="AG202" s="17" t="s">
        <v>17</v>
      </c>
      <c r="AH202" s="17">
        <v>16</v>
      </c>
      <c r="AI202" s="39">
        <f>VLOOKUP(A202,'2016 Results'!C233:AG544,15,FALSE)</f>
        <v>16</v>
      </c>
      <c r="AJ202" s="39">
        <f t="shared" si="3"/>
        <v>0</v>
      </c>
      <c r="AK202" s="17" t="s">
        <v>958</v>
      </c>
      <c r="AL202" s="17" t="s">
        <v>38</v>
      </c>
      <c r="AM202" s="17" t="s">
        <v>959</v>
      </c>
      <c r="AO202" s="17">
        <v>23</v>
      </c>
      <c r="AP202" s="17">
        <v>2.5</v>
      </c>
      <c r="AR202" s="17" t="s">
        <v>19</v>
      </c>
      <c r="AW202" s="17">
        <v>16</v>
      </c>
      <c r="AX202" s="17" t="s">
        <v>17</v>
      </c>
      <c r="AY202" s="17">
        <v>16</v>
      </c>
      <c r="AZ202" s="17" t="s">
        <v>959</v>
      </c>
      <c r="BD202" s="17">
        <v>23</v>
      </c>
      <c r="BE202" s="17">
        <v>2.5</v>
      </c>
      <c r="BG202" s="17" t="s">
        <v>19</v>
      </c>
      <c r="BL202" s="18" t="s">
        <v>20</v>
      </c>
      <c r="BS202" s="19" t="s">
        <v>20</v>
      </c>
      <c r="BU202" s="19" t="s">
        <v>20</v>
      </c>
    </row>
    <row r="203" spans="1:75" x14ac:dyDescent="0.25">
      <c r="A203" s="14" t="s">
        <v>2181</v>
      </c>
      <c r="B203" s="60">
        <f>VLOOKUP(A203,Pop!A231:B1175,2,FALSE)</f>
        <v>152</v>
      </c>
      <c r="C203" s="15" t="s">
        <v>17</v>
      </c>
      <c r="D203" s="16" t="s">
        <v>913</v>
      </c>
      <c r="E203" s="16" t="s">
        <v>17</v>
      </c>
      <c r="F203" s="27">
        <v>24</v>
      </c>
      <c r="G203" s="16" t="s">
        <v>21</v>
      </c>
      <c r="I203" s="16" t="s">
        <v>1045</v>
      </c>
      <c r="O203" s="16" t="s">
        <v>20</v>
      </c>
      <c r="AD203" s="17" t="s">
        <v>1046</v>
      </c>
      <c r="AF203" s="17">
        <v>45</v>
      </c>
      <c r="AG203" s="17" t="s">
        <v>17</v>
      </c>
      <c r="AH203" s="17" t="s">
        <v>75</v>
      </c>
      <c r="AI203" s="39" t="e">
        <f>VLOOKUP(A203,'2016 Results'!C234:AG545,15,FALSE)</f>
        <v>#N/A</v>
      </c>
      <c r="AJ203" s="39"/>
      <c r="AK203" s="17" t="s">
        <v>75</v>
      </c>
      <c r="AN203" s="17" t="s">
        <v>75</v>
      </c>
      <c r="AO203" s="17" t="s">
        <v>75</v>
      </c>
      <c r="AR203" s="17" t="s">
        <v>19</v>
      </c>
      <c r="AS203" s="17" t="s">
        <v>75</v>
      </c>
      <c r="AW203" s="17" t="s">
        <v>75</v>
      </c>
      <c r="AX203" s="17" t="s">
        <v>20</v>
      </c>
      <c r="BL203" s="18" t="s">
        <v>20</v>
      </c>
      <c r="BS203" s="19" t="s">
        <v>20</v>
      </c>
      <c r="BU203" s="19" t="s">
        <v>17</v>
      </c>
      <c r="BV203" s="53">
        <v>2</v>
      </c>
    </row>
    <row r="204" spans="1:75" x14ac:dyDescent="0.25">
      <c r="A204" s="14" t="s">
        <v>2179</v>
      </c>
      <c r="B204" s="60">
        <f>VLOOKUP(A204,Pop!A232:B1176,2,FALSE)</f>
        <v>835</v>
      </c>
      <c r="C204" s="15" t="s">
        <v>17</v>
      </c>
      <c r="D204" s="16">
        <v>375</v>
      </c>
      <c r="E204" s="16" t="s">
        <v>17</v>
      </c>
      <c r="F204" s="16">
        <v>57.5</v>
      </c>
      <c r="G204" s="16" t="s">
        <v>21</v>
      </c>
      <c r="I204" s="16">
        <v>2000</v>
      </c>
      <c r="J204" s="16">
        <v>8.6</v>
      </c>
      <c r="K204" s="16">
        <v>83.3</v>
      </c>
      <c r="L204" s="16">
        <v>126.3</v>
      </c>
      <c r="N204" s="16">
        <v>28</v>
      </c>
      <c r="O204" s="16" t="s">
        <v>17</v>
      </c>
      <c r="P204" s="16">
        <v>57.5</v>
      </c>
      <c r="Q204" s="16" t="s">
        <v>21</v>
      </c>
      <c r="S204" s="16">
        <v>2000</v>
      </c>
      <c r="T204" s="16">
        <v>8.6</v>
      </c>
      <c r="U204" s="16">
        <v>255.3</v>
      </c>
      <c r="V204" s="16">
        <v>900.3</v>
      </c>
      <c r="X204" s="16" t="s">
        <v>59</v>
      </c>
      <c r="Z204" s="16" t="s">
        <v>969</v>
      </c>
      <c r="AD204" s="17">
        <v>319</v>
      </c>
      <c r="AE204" s="17">
        <v>28</v>
      </c>
      <c r="AF204" s="17">
        <v>28.75</v>
      </c>
      <c r="AG204" s="17" t="s">
        <v>17</v>
      </c>
      <c r="AH204" s="17">
        <v>28.75</v>
      </c>
      <c r="AI204" s="39">
        <f>VLOOKUP(A204,'2016 Results'!C235:AG546,15,FALSE)</f>
        <v>28.75</v>
      </c>
      <c r="AJ204" s="39">
        <f t="shared" si="3"/>
        <v>0</v>
      </c>
      <c r="AK204" s="17">
        <v>2000</v>
      </c>
      <c r="AL204" s="17" t="s">
        <v>21</v>
      </c>
      <c r="AN204" s="17">
        <v>6</v>
      </c>
      <c r="AR204" s="17" t="s">
        <v>42</v>
      </c>
      <c r="AV204" s="17" t="s">
        <v>970</v>
      </c>
      <c r="AW204" s="17">
        <v>28.75</v>
      </c>
      <c r="AX204" s="17" t="s">
        <v>17</v>
      </c>
      <c r="AY204" s="17">
        <v>28.75</v>
      </c>
      <c r="AZ204" s="17">
        <v>2000</v>
      </c>
      <c r="BA204" s="17" t="s">
        <v>21</v>
      </c>
      <c r="BC204" s="17">
        <v>6</v>
      </c>
      <c r="BE204" s="17">
        <v>6</v>
      </c>
      <c r="BG204" s="17" t="s">
        <v>19</v>
      </c>
      <c r="BL204" s="18" t="s">
        <v>20</v>
      </c>
      <c r="BS204" s="19" t="s">
        <v>20</v>
      </c>
      <c r="BU204" s="19" t="s">
        <v>17</v>
      </c>
      <c r="BV204" s="54">
        <v>2.99</v>
      </c>
    </row>
    <row r="205" spans="1:75" x14ac:dyDescent="0.25">
      <c r="A205" s="14" t="s">
        <v>24</v>
      </c>
      <c r="B205" s="60">
        <f>VLOOKUP(A205,Pop!A233:B1177,2,FALSE)</f>
        <v>785</v>
      </c>
      <c r="C205" s="15" t="s">
        <v>17</v>
      </c>
      <c r="D205" s="16">
        <v>343</v>
      </c>
      <c r="E205" s="16" t="s">
        <v>17</v>
      </c>
      <c r="F205" s="16">
        <v>11.05</v>
      </c>
      <c r="G205" s="16" t="s">
        <v>21</v>
      </c>
      <c r="I205" s="16">
        <v>0</v>
      </c>
      <c r="J205" s="16" t="s">
        <v>27</v>
      </c>
      <c r="K205" s="16">
        <v>10.25</v>
      </c>
      <c r="L205" s="16">
        <v>20.5</v>
      </c>
      <c r="N205" s="16">
        <v>69</v>
      </c>
      <c r="O205" s="16" t="s">
        <v>17</v>
      </c>
      <c r="P205" s="16">
        <v>11.05</v>
      </c>
      <c r="Q205" s="16" t="s">
        <v>21</v>
      </c>
      <c r="S205" s="16">
        <v>0</v>
      </c>
      <c r="T205" s="16" t="s">
        <v>27</v>
      </c>
      <c r="U205" s="16">
        <v>62.3</v>
      </c>
      <c r="V205" s="16">
        <v>421.05</v>
      </c>
      <c r="X205" s="16" t="s">
        <v>19</v>
      </c>
      <c r="AD205" s="17">
        <v>336</v>
      </c>
      <c r="AE205" s="17">
        <v>66</v>
      </c>
      <c r="AF205" s="17">
        <v>16.489999999999998</v>
      </c>
      <c r="AG205" s="17" t="s">
        <v>17</v>
      </c>
      <c r="AH205" s="17">
        <v>11.05</v>
      </c>
      <c r="AI205" s="39">
        <f>VLOOKUP(A205,'2016 Results'!C236:AG547,15,FALSE)</f>
        <v>10.75</v>
      </c>
      <c r="AJ205" s="39">
        <f t="shared" si="3"/>
        <v>0.30000000000000071</v>
      </c>
      <c r="AK205" s="17">
        <v>0</v>
      </c>
      <c r="AL205" s="17" t="s">
        <v>21</v>
      </c>
      <c r="AN205" s="17" t="s">
        <v>27</v>
      </c>
      <c r="AO205" s="28">
        <v>1</v>
      </c>
      <c r="AP205" s="17">
        <v>2.0499999999999998</v>
      </c>
      <c r="AR205" s="17" t="s">
        <v>19</v>
      </c>
      <c r="AW205" s="17">
        <v>21.4</v>
      </c>
      <c r="AX205" s="17" t="s">
        <v>17</v>
      </c>
      <c r="AY205" s="17">
        <v>11.05</v>
      </c>
      <c r="AZ205" s="17">
        <v>0</v>
      </c>
      <c r="BA205" s="17" t="s">
        <v>21</v>
      </c>
      <c r="BC205" s="17" t="s">
        <v>27</v>
      </c>
      <c r="BD205" s="28">
        <v>1</v>
      </c>
      <c r="BE205" s="17">
        <v>2.0499999999999998</v>
      </c>
      <c r="BG205" s="17" t="s">
        <v>19</v>
      </c>
      <c r="BL205" s="18" t="s">
        <v>20</v>
      </c>
      <c r="BS205" s="19" t="s">
        <v>17</v>
      </c>
      <c r="BT205" s="19">
        <v>11.05</v>
      </c>
      <c r="BU205" s="19" t="s">
        <v>20</v>
      </c>
    </row>
    <row r="206" spans="1:75" x14ac:dyDescent="0.25">
      <c r="A206" s="14" t="s">
        <v>1562</v>
      </c>
      <c r="B206" s="60">
        <f>VLOOKUP(A206,Pop!A234:B1178,2,FALSE)</f>
        <v>315</v>
      </c>
      <c r="C206" s="15" t="s">
        <v>17</v>
      </c>
      <c r="D206" s="16">
        <v>315</v>
      </c>
      <c r="E206" s="16" t="s">
        <v>17</v>
      </c>
      <c r="F206" s="27">
        <v>16.5</v>
      </c>
      <c r="G206" s="16" t="s">
        <v>21</v>
      </c>
      <c r="I206" s="16">
        <v>2000</v>
      </c>
      <c r="J206" s="16">
        <v>6.7499999999999999E-3</v>
      </c>
      <c r="N206" s="16">
        <v>25</v>
      </c>
      <c r="O206" s="16" t="s">
        <v>17</v>
      </c>
      <c r="P206" s="16" t="s">
        <v>287</v>
      </c>
      <c r="Q206" s="16" t="s">
        <v>21</v>
      </c>
      <c r="S206" s="16">
        <v>2000</v>
      </c>
      <c r="T206" s="16" t="s">
        <v>1564</v>
      </c>
      <c r="X206" s="16" t="s">
        <v>19</v>
      </c>
      <c r="AD206" s="17">
        <v>286</v>
      </c>
      <c r="AE206" s="17">
        <v>25</v>
      </c>
      <c r="AF206" s="17" t="s">
        <v>1565</v>
      </c>
      <c r="AG206" s="17" t="s">
        <v>17</v>
      </c>
      <c r="AH206" s="17">
        <v>10.35</v>
      </c>
      <c r="AI206" s="39" t="e">
        <f>VLOOKUP(A206,'2016 Results'!C237:AG548,15,FALSE)</f>
        <v>#N/A</v>
      </c>
      <c r="AJ206" s="39"/>
      <c r="AL206" s="17" t="s">
        <v>21</v>
      </c>
      <c r="AN206" s="17" t="s">
        <v>1566</v>
      </c>
      <c r="AR206" s="17" t="s">
        <v>19</v>
      </c>
      <c r="AW206" s="17" t="s">
        <v>1567</v>
      </c>
      <c r="AX206" s="17" t="s">
        <v>17</v>
      </c>
      <c r="AY206" s="17">
        <v>10.35</v>
      </c>
      <c r="BA206" s="17" t="s">
        <v>21</v>
      </c>
      <c r="BC206" s="17">
        <v>5.1749999999999999E-3</v>
      </c>
      <c r="BG206" s="17" t="s">
        <v>19</v>
      </c>
      <c r="BL206" s="18" t="s">
        <v>20</v>
      </c>
      <c r="BS206" s="19" t="s">
        <v>20</v>
      </c>
      <c r="BU206" s="19" t="s">
        <v>20</v>
      </c>
    </row>
    <row r="207" spans="1:75" x14ac:dyDescent="0.25">
      <c r="A207" s="14" t="s">
        <v>429</v>
      </c>
      <c r="B207" s="60">
        <f>VLOOKUP(A207,Pop!A235:B1179,2,FALSE)</f>
        <v>422</v>
      </c>
      <c r="C207" s="15" t="s">
        <v>17</v>
      </c>
      <c r="D207" s="16">
        <v>219</v>
      </c>
      <c r="E207" s="16" t="s">
        <v>17</v>
      </c>
      <c r="F207" s="27">
        <v>8</v>
      </c>
      <c r="G207" s="16" t="s">
        <v>21</v>
      </c>
      <c r="I207" s="16">
        <v>1000</v>
      </c>
      <c r="J207" s="16" t="s">
        <v>432</v>
      </c>
      <c r="K207" s="27">
        <v>32</v>
      </c>
      <c r="L207" s="27">
        <v>62</v>
      </c>
      <c r="N207" s="16">
        <v>26</v>
      </c>
      <c r="O207" s="16" t="s">
        <v>17</v>
      </c>
      <c r="P207" s="27">
        <v>8</v>
      </c>
      <c r="Q207" s="16" t="s">
        <v>21</v>
      </c>
      <c r="S207" s="16">
        <v>1000</v>
      </c>
      <c r="T207" s="27">
        <v>8</v>
      </c>
      <c r="U207" s="16">
        <v>152</v>
      </c>
      <c r="V207" s="16" t="s">
        <v>75</v>
      </c>
      <c r="W207" s="16" t="s">
        <v>433</v>
      </c>
      <c r="X207" s="16" t="s">
        <v>19</v>
      </c>
      <c r="Y207" s="16" t="s">
        <v>434</v>
      </c>
      <c r="AD207" s="17">
        <v>207</v>
      </c>
      <c r="AE207" s="17">
        <v>25</v>
      </c>
      <c r="AF207" s="17">
        <v>16.5</v>
      </c>
      <c r="AG207" s="17" t="s">
        <v>17</v>
      </c>
      <c r="AH207" s="22">
        <v>9</v>
      </c>
      <c r="AI207" s="39">
        <f>VLOOKUP(A207,'2016 Results'!C238:AG549,15,FALSE)</f>
        <v>9</v>
      </c>
      <c r="AJ207" s="39">
        <f t="shared" si="3"/>
        <v>0</v>
      </c>
      <c r="AK207" s="17" t="s">
        <v>435</v>
      </c>
      <c r="AL207" s="17" t="s">
        <v>21</v>
      </c>
      <c r="AN207" s="22">
        <v>3</v>
      </c>
      <c r="AP207" s="17" t="s">
        <v>436</v>
      </c>
      <c r="AR207" s="17" t="s">
        <v>19</v>
      </c>
      <c r="AS207" s="17" t="s">
        <v>437</v>
      </c>
      <c r="AW207" s="17">
        <v>12</v>
      </c>
      <c r="AX207" s="17" t="s">
        <v>17</v>
      </c>
      <c r="AY207" s="22">
        <v>9</v>
      </c>
      <c r="AZ207" s="17" t="s">
        <v>435</v>
      </c>
      <c r="BA207" s="17" t="s">
        <v>21</v>
      </c>
      <c r="BC207" s="22">
        <v>9</v>
      </c>
      <c r="BE207" s="17" t="s">
        <v>438</v>
      </c>
      <c r="BG207" s="17" t="s">
        <v>19</v>
      </c>
      <c r="BL207" s="18" t="s">
        <v>17</v>
      </c>
      <c r="BM207" s="18">
        <v>219</v>
      </c>
      <c r="BN207" s="18">
        <v>25</v>
      </c>
      <c r="BO207" s="18" t="s">
        <v>21</v>
      </c>
      <c r="BR207" s="18" t="s">
        <v>439</v>
      </c>
      <c r="BS207" s="19" t="s">
        <v>17</v>
      </c>
      <c r="BT207" s="19" t="s">
        <v>440</v>
      </c>
      <c r="BU207" s="19" t="s">
        <v>17</v>
      </c>
      <c r="BV207" s="54" t="s">
        <v>441</v>
      </c>
      <c r="BW207" s="57" t="s">
        <v>442</v>
      </c>
    </row>
    <row r="208" spans="1:75" x14ac:dyDescent="0.25">
      <c r="A208" s="14" t="s">
        <v>2238</v>
      </c>
      <c r="B208" s="60">
        <f>VLOOKUP(A208,Pop!A236:B1180,2,FALSE)</f>
        <v>993</v>
      </c>
      <c r="C208" s="15" t="s">
        <v>17</v>
      </c>
      <c r="D208" s="16">
        <v>520</v>
      </c>
      <c r="E208" s="16" t="s">
        <v>17</v>
      </c>
      <c r="F208" s="16">
        <v>12</v>
      </c>
      <c r="G208" s="16" t="s">
        <v>21</v>
      </c>
      <c r="I208" s="16">
        <v>999</v>
      </c>
      <c r="J208" s="16" t="s">
        <v>1109</v>
      </c>
      <c r="K208" s="27">
        <v>44.1</v>
      </c>
      <c r="L208" s="27">
        <v>76.2</v>
      </c>
      <c r="N208" s="16">
        <v>12</v>
      </c>
      <c r="O208" s="16" t="s">
        <v>17</v>
      </c>
      <c r="P208" s="16">
        <v>12</v>
      </c>
      <c r="Q208" s="16" t="s">
        <v>21</v>
      </c>
      <c r="S208" s="16">
        <v>999</v>
      </c>
      <c r="T208" s="16" t="s">
        <v>1110</v>
      </c>
      <c r="U208" s="27">
        <v>172.5</v>
      </c>
      <c r="V208" s="27">
        <v>1617</v>
      </c>
      <c r="X208" s="16" t="s">
        <v>19</v>
      </c>
      <c r="AC208" s="16" t="s">
        <v>95</v>
      </c>
      <c r="AD208" s="17" t="s">
        <v>1111</v>
      </c>
      <c r="AE208" s="17" t="s">
        <v>1111</v>
      </c>
      <c r="AF208" s="22">
        <v>24</v>
      </c>
      <c r="AG208" s="17" t="s">
        <v>17</v>
      </c>
      <c r="AH208" s="17">
        <v>12</v>
      </c>
      <c r="AI208" s="39" t="e">
        <f>VLOOKUP(A208,'2016 Results'!C239:AG550,15,FALSE)</f>
        <v>#N/A</v>
      </c>
      <c r="AJ208" s="39"/>
      <c r="AK208" s="17">
        <v>999</v>
      </c>
      <c r="AL208" s="17" t="s">
        <v>21</v>
      </c>
      <c r="AN208" s="17" t="s">
        <v>1109</v>
      </c>
      <c r="AP208" s="22">
        <v>6</v>
      </c>
      <c r="AR208" s="17" t="s">
        <v>19</v>
      </c>
      <c r="AW208" s="17" t="s">
        <v>1112</v>
      </c>
      <c r="AX208" s="17" t="s">
        <v>17</v>
      </c>
      <c r="AY208" s="17">
        <v>12</v>
      </c>
      <c r="AZ208" s="17">
        <v>999</v>
      </c>
      <c r="BA208" s="17" t="s">
        <v>21</v>
      </c>
      <c r="BC208" s="17" t="s">
        <v>1113</v>
      </c>
      <c r="BE208" s="22">
        <v>6</v>
      </c>
      <c r="BG208" s="17" t="s">
        <v>19</v>
      </c>
      <c r="BL208" s="18" t="s">
        <v>17</v>
      </c>
      <c r="BM208" s="33">
        <v>3</v>
      </c>
      <c r="BN208" s="33">
        <v>3</v>
      </c>
      <c r="BO208" s="18" t="s">
        <v>38</v>
      </c>
      <c r="BQ208" s="18" t="s">
        <v>1114</v>
      </c>
      <c r="BR208" s="18" t="s">
        <v>1115</v>
      </c>
      <c r="BS208" s="19" t="s">
        <v>20</v>
      </c>
      <c r="BU208" s="19" t="s">
        <v>17</v>
      </c>
      <c r="BV208" s="53">
        <v>5.25</v>
      </c>
    </row>
    <row r="209" spans="1:75" x14ac:dyDescent="0.25">
      <c r="A209" s="14" t="s">
        <v>2185</v>
      </c>
      <c r="B209" s="60">
        <f>VLOOKUP(A209,Pop!A237:B1181,2,FALSE)</f>
        <v>304</v>
      </c>
      <c r="C209" s="15" t="s">
        <v>17</v>
      </c>
      <c r="D209" s="16">
        <v>124</v>
      </c>
      <c r="E209" s="16" t="s">
        <v>17</v>
      </c>
      <c r="F209" s="16">
        <v>26</v>
      </c>
      <c r="G209" s="16" t="s">
        <v>21</v>
      </c>
      <c r="I209" s="16">
        <v>2000</v>
      </c>
      <c r="J209" s="16" t="s">
        <v>1126</v>
      </c>
      <c r="K209" s="16">
        <v>53</v>
      </c>
      <c r="L209" s="16">
        <v>98</v>
      </c>
      <c r="N209" s="16">
        <v>4</v>
      </c>
      <c r="O209" s="16" t="s">
        <v>17</v>
      </c>
      <c r="P209" s="16">
        <v>26</v>
      </c>
      <c r="Q209" s="16" t="s">
        <v>21</v>
      </c>
      <c r="S209" s="16">
        <v>2000</v>
      </c>
      <c r="T209" s="16" t="s">
        <v>1127</v>
      </c>
      <c r="X209" s="16" t="s">
        <v>42</v>
      </c>
      <c r="AB209" s="16" t="s">
        <v>1128</v>
      </c>
      <c r="AC209" s="16" t="s">
        <v>647</v>
      </c>
      <c r="AD209" s="17">
        <v>124</v>
      </c>
      <c r="AE209" s="17">
        <v>4</v>
      </c>
      <c r="AF209" s="17">
        <v>27.5</v>
      </c>
      <c r="AG209" s="17" t="s">
        <v>17</v>
      </c>
      <c r="AH209" s="17">
        <v>27.5</v>
      </c>
      <c r="AI209" s="39" t="e">
        <f>VLOOKUP(A209,'2016 Results'!C240:AG551,15,FALSE)</f>
        <v>#N/A</v>
      </c>
      <c r="AJ209" s="39"/>
      <c r="AK209" s="17">
        <v>2000</v>
      </c>
      <c r="AL209" s="17" t="s">
        <v>21</v>
      </c>
      <c r="AN209" s="17" t="s">
        <v>1129</v>
      </c>
      <c r="AW209" s="17">
        <v>27.5</v>
      </c>
      <c r="AX209" s="17" t="s">
        <v>20</v>
      </c>
      <c r="BL209" s="18" t="s">
        <v>20</v>
      </c>
      <c r="BS209" s="19" t="s">
        <v>20</v>
      </c>
      <c r="BU209" s="19" t="s">
        <v>17</v>
      </c>
      <c r="BV209" s="54">
        <v>3</v>
      </c>
    </row>
    <row r="210" spans="1:75" ht="60" x14ac:dyDescent="0.25">
      <c r="A210" s="14" t="s">
        <v>799</v>
      </c>
      <c r="B210" s="60">
        <v>2549</v>
      </c>
      <c r="C210" s="15" t="s">
        <v>17</v>
      </c>
      <c r="D210" s="16">
        <v>974</v>
      </c>
      <c r="E210" s="16" t="s">
        <v>17</v>
      </c>
      <c r="F210" s="16">
        <v>11.25</v>
      </c>
      <c r="G210" s="16" t="s">
        <v>21</v>
      </c>
      <c r="I210" s="16">
        <v>0</v>
      </c>
      <c r="J210" s="16" t="s">
        <v>802</v>
      </c>
      <c r="K210" s="16">
        <v>25.25</v>
      </c>
      <c r="L210" s="16">
        <v>39.25</v>
      </c>
      <c r="N210" s="16">
        <v>184</v>
      </c>
      <c r="O210" s="16" t="s">
        <v>17</v>
      </c>
      <c r="P210" s="16">
        <v>11.25</v>
      </c>
      <c r="Q210" s="16" t="s">
        <v>21</v>
      </c>
      <c r="S210" s="16">
        <v>0</v>
      </c>
      <c r="T210" s="16" t="s">
        <v>802</v>
      </c>
      <c r="U210" s="16">
        <v>81.25</v>
      </c>
      <c r="V210" s="16">
        <v>571.25</v>
      </c>
      <c r="X210" s="16" t="s">
        <v>19</v>
      </c>
      <c r="AC210" s="30" t="s">
        <v>803</v>
      </c>
      <c r="AD210" s="17">
        <v>927</v>
      </c>
      <c r="AE210" s="17">
        <v>170</v>
      </c>
      <c r="AF210" s="22">
        <v>20.9</v>
      </c>
      <c r="AG210" s="17" t="s">
        <v>17</v>
      </c>
      <c r="AH210" s="17">
        <v>12</v>
      </c>
      <c r="AI210" s="39" t="e">
        <f>VLOOKUP(A210,'2016 Results'!C241:AG552,15,FALSE)</f>
        <v>#N/A</v>
      </c>
      <c r="AJ210" s="39"/>
      <c r="AK210" s="17">
        <v>0</v>
      </c>
      <c r="AL210" s="17" t="s">
        <v>21</v>
      </c>
      <c r="AN210" s="17" t="s">
        <v>588</v>
      </c>
      <c r="AP210" s="17" t="s">
        <v>804</v>
      </c>
      <c r="AR210" s="17" t="s">
        <v>19</v>
      </c>
      <c r="AW210" s="17">
        <v>36.32</v>
      </c>
      <c r="AX210" s="17" t="s">
        <v>17</v>
      </c>
      <c r="AY210" s="17">
        <v>12</v>
      </c>
      <c r="AZ210" s="17">
        <v>0</v>
      </c>
      <c r="BA210" s="17" t="s">
        <v>21</v>
      </c>
      <c r="BC210" s="17" t="s">
        <v>588</v>
      </c>
      <c r="BE210" s="17" t="s">
        <v>805</v>
      </c>
      <c r="BG210" s="17" t="s">
        <v>19</v>
      </c>
      <c r="BL210" s="18" t="s">
        <v>20</v>
      </c>
      <c r="BS210" s="19" t="s">
        <v>17</v>
      </c>
      <c r="BT210" s="19">
        <v>12.5</v>
      </c>
      <c r="BU210" s="19" t="s">
        <v>17</v>
      </c>
      <c r="BV210" s="54">
        <v>5.5</v>
      </c>
    </row>
    <row r="211" spans="1:75" x14ac:dyDescent="0.25">
      <c r="A211" s="14" t="s">
        <v>629</v>
      </c>
      <c r="B211" s="60">
        <f>VLOOKUP(A211,Pop!A239:B1183,2,FALSE)</f>
        <v>3354</v>
      </c>
      <c r="C211" s="15" t="s">
        <v>17</v>
      </c>
      <c r="D211" s="16">
        <v>1600</v>
      </c>
      <c r="E211" s="16" t="s">
        <v>17</v>
      </c>
      <c r="F211" s="16">
        <v>16.2</v>
      </c>
      <c r="G211" s="16" t="s">
        <v>21</v>
      </c>
      <c r="I211" s="24">
        <v>1000</v>
      </c>
      <c r="J211" s="16">
        <v>2.4500000000000002</v>
      </c>
      <c r="K211" s="16">
        <v>26</v>
      </c>
      <c r="L211" s="16">
        <v>38.25</v>
      </c>
      <c r="N211" s="16">
        <v>350</v>
      </c>
      <c r="O211" s="16" t="s">
        <v>17</v>
      </c>
      <c r="P211" s="16">
        <v>16.2</v>
      </c>
      <c r="Q211" s="16" t="s">
        <v>21</v>
      </c>
      <c r="S211" s="24">
        <v>1000</v>
      </c>
      <c r="T211" s="16">
        <v>2.4500000000000002</v>
      </c>
      <c r="U211" s="16">
        <v>75</v>
      </c>
      <c r="V211" s="16">
        <v>503.75</v>
      </c>
      <c r="X211" s="16" t="s">
        <v>19</v>
      </c>
      <c r="AD211" s="17">
        <v>1600</v>
      </c>
      <c r="AE211" s="17">
        <v>350</v>
      </c>
      <c r="AF211" s="17">
        <v>27</v>
      </c>
      <c r="AG211" s="17" t="s">
        <v>17</v>
      </c>
      <c r="AH211" s="17">
        <v>27</v>
      </c>
      <c r="AI211" s="39">
        <f>VLOOKUP(A211,'2016 Results'!C242:AG553,15,FALSE)</f>
        <v>25</v>
      </c>
      <c r="AJ211" s="39">
        <f t="shared" si="3"/>
        <v>2</v>
      </c>
      <c r="AK211" s="17" t="s">
        <v>632</v>
      </c>
      <c r="AL211" s="17" t="s">
        <v>21</v>
      </c>
      <c r="AN211" s="17" t="s">
        <v>633</v>
      </c>
      <c r="AO211" s="17">
        <v>27</v>
      </c>
      <c r="AP211" s="17">
        <v>27</v>
      </c>
      <c r="AR211" s="17" t="s">
        <v>19</v>
      </c>
      <c r="AW211" s="17">
        <v>27</v>
      </c>
      <c r="AX211" s="17" t="s">
        <v>17</v>
      </c>
      <c r="AY211" s="17">
        <v>27</v>
      </c>
      <c r="AZ211" s="25">
        <v>1000</v>
      </c>
      <c r="BA211" s="17" t="s">
        <v>21</v>
      </c>
      <c r="BC211" s="17">
        <v>0.75</v>
      </c>
      <c r="BE211" s="17">
        <v>0.72</v>
      </c>
      <c r="BG211" s="17" t="s">
        <v>19</v>
      </c>
      <c r="BL211" s="18" t="s">
        <v>47</v>
      </c>
      <c r="BS211" s="19" t="s">
        <v>17</v>
      </c>
      <c r="BT211" s="19">
        <v>15</v>
      </c>
      <c r="BU211" s="19" t="s">
        <v>20</v>
      </c>
    </row>
    <row r="212" spans="1:75" ht="30" x14ac:dyDescent="0.25">
      <c r="A212" s="14" t="s">
        <v>2156</v>
      </c>
      <c r="B212" s="60">
        <f>VLOOKUP(A212,Pop!A240:B1184,2,FALSE)</f>
        <v>1709</v>
      </c>
      <c r="C212" s="15" t="s">
        <v>17</v>
      </c>
      <c r="D212" s="16">
        <v>850</v>
      </c>
      <c r="E212" s="16" t="s">
        <v>17</v>
      </c>
      <c r="F212" s="16">
        <v>12.5</v>
      </c>
      <c r="G212" s="16" t="s">
        <v>21</v>
      </c>
      <c r="I212" s="16">
        <v>1000</v>
      </c>
      <c r="J212" s="16" t="s">
        <v>120</v>
      </c>
      <c r="N212" s="16">
        <v>109</v>
      </c>
      <c r="O212" s="16" t="s">
        <v>17</v>
      </c>
      <c r="P212" s="16">
        <v>12.5</v>
      </c>
      <c r="Q212" s="16" t="s">
        <v>21</v>
      </c>
      <c r="S212" s="16">
        <v>1000</v>
      </c>
      <c r="T212" s="16" t="s">
        <v>120</v>
      </c>
      <c r="X212" s="16" t="s">
        <v>59</v>
      </c>
      <c r="AD212" s="17">
        <v>850</v>
      </c>
      <c r="AE212" s="17">
        <v>103</v>
      </c>
      <c r="AG212" s="17" t="s">
        <v>17</v>
      </c>
      <c r="AH212" s="17">
        <v>10.5</v>
      </c>
      <c r="AI212" s="39" t="e">
        <f>VLOOKUP(A212,'2016 Results'!C243:AG554,15,FALSE)</f>
        <v>#N/A</v>
      </c>
      <c r="AJ212" s="39"/>
      <c r="AK212" s="17">
        <v>1000</v>
      </c>
      <c r="AL212" s="17" t="s">
        <v>21</v>
      </c>
      <c r="AN212" s="17" t="s">
        <v>121</v>
      </c>
      <c r="AR212" s="17" t="s">
        <v>59</v>
      </c>
      <c r="AX212" s="17" t="s">
        <v>17</v>
      </c>
      <c r="AY212" s="17">
        <v>10.5</v>
      </c>
      <c r="AZ212" s="17">
        <v>1000</v>
      </c>
      <c r="BA212" s="17" t="s">
        <v>21</v>
      </c>
      <c r="BC212" s="17" t="s">
        <v>121</v>
      </c>
      <c r="BG212" s="17" t="s">
        <v>59</v>
      </c>
      <c r="BL212" s="18" t="s">
        <v>20</v>
      </c>
      <c r="BS212" s="19" t="s">
        <v>20</v>
      </c>
      <c r="BU212" s="19" t="s">
        <v>20</v>
      </c>
      <c r="BW212" s="57" t="s">
        <v>122</v>
      </c>
    </row>
    <row r="213" spans="1:75" x14ac:dyDescent="0.25">
      <c r="A213" s="14" t="s">
        <v>579</v>
      </c>
      <c r="B213" s="60">
        <f>VLOOKUP(A213,Pop!A241:B1185,2,FALSE)</f>
        <v>158</v>
      </c>
      <c r="C213" s="15" t="s">
        <v>17</v>
      </c>
      <c r="D213" s="16">
        <v>91</v>
      </c>
      <c r="E213" s="16" t="s">
        <v>17</v>
      </c>
      <c r="F213" s="16">
        <v>18</v>
      </c>
      <c r="G213" s="16" t="s">
        <v>21</v>
      </c>
      <c r="I213" s="16">
        <v>6000</v>
      </c>
      <c r="J213" s="16">
        <v>4.0000000000000001E-3</v>
      </c>
      <c r="K213" s="16">
        <v>18</v>
      </c>
      <c r="L213" s="16">
        <v>34</v>
      </c>
      <c r="N213" s="16">
        <v>9</v>
      </c>
      <c r="O213" s="16" t="s">
        <v>17</v>
      </c>
      <c r="P213" s="16">
        <v>18</v>
      </c>
      <c r="Q213" s="16" t="s">
        <v>21</v>
      </c>
      <c r="S213" s="16">
        <v>6000</v>
      </c>
      <c r="T213" s="16">
        <v>4.0000000000000001E-3</v>
      </c>
      <c r="U213" s="16">
        <v>94</v>
      </c>
      <c r="V213" s="16" t="s">
        <v>75</v>
      </c>
      <c r="X213" s="16" t="s">
        <v>19</v>
      </c>
      <c r="AD213" s="17">
        <v>92</v>
      </c>
      <c r="AE213" s="17">
        <v>9</v>
      </c>
      <c r="AF213" s="17">
        <v>55</v>
      </c>
      <c r="AG213" s="17" t="s">
        <v>17</v>
      </c>
      <c r="AH213" s="17">
        <v>55</v>
      </c>
      <c r="AI213" s="39" t="e">
        <f>VLOOKUP(A213,'2016 Results'!C244:AG555,15,FALSE)</f>
        <v>#N/A</v>
      </c>
      <c r="AJ213" s="39"/>
      <c r="AK213" s="17" t="s">
        <v>149</v>
      </c>
      <c r="AL213" s="17" t="s">
        <v>38</v>
      </c>
      <c r="AM213" s="17" t="s">
        <v>582</v>
      </c>
      <c r="AN213" s="17" t="s">
        <v>75</v>
      </c>
      <c r="AQ213" s="17" t="s">
        <v>102</v>
      </c>
      <c r="AR213" s="17" t="s">
        <v>19</v>
      </c>
      <c r="AW213" s="17">
        <v>55</v>
      </c>
      <c r="AX213" s="17" t="s">
        <v>17</v>
      </c>
      <c r="AY213" s="17">
        <v>55</v>
      </c>
      <c r="AZ213" s="17" t="s">
        <v>149</v>
      </c>
      <c r="BA213" s="17" t="s">
        <v>38</v>
      </c>
      <c r="BB213" s="17" t="s">
        <v>582</v>
      </c>
      <c r="BC213" s="17" t="s">
        <v>75</v>
      </c>
      <c r="BF213" s="17" t="s">
        <v>583</v>
      </c>
      <c r="BG213" s="17" t="s">
        <v>19</v>
      </c>
      <c r="BL213" s="18" t="s">
        <v>17</v>
      </c>
      <c r="BM213" s="18">
        <v>2</v>
      </c>
      <c r="BN213" s="18">
        <v>2</v>
      </c>
      <c r="BO213" s="18" t="s">
        <v>38</v>
      </c>
      <c r="BR213" s="18" t="s">
        <v>584</v>
      </c>
      <c r="BS213" s="19" t="s">
        <v>20</v>
      </c>
      <c r="BU213" s="19" t="s">
        <v>20</v>
      </c>
    </row>
    <row r="214" spans="1:75" x14ac:dyDescent="0.25">
      <c r="A214" s="14" t="s">
        <v>377</v>
      </c>
      <c r="B214" s="60">
        <f>VLOOKUP(A214,Pop!A242:B1186,2,FALSE)</f>
        <v>264</v>
      </c>
      <c r="C214" s="15" t="s">
        <v>17</v>
      </c>
      <c r="D214" s="16">
        <v>0</v>
      </c>
      <c r="E214" s="16" t="s">
        <v>20</v>
      </c>
      <c r="N214" s="16">
        <v>0</v>
      </c>
      <c r="O214" s="16" t="s">
        <v>20</v>
      </c>
      <c r="AD214" s="17">
        <v>116</v>
      </c>
      <c r="AE214" s="17">
        <v>10</v>
      </c>
      <c r="AF214" s="17">
        <v>12.5</v>
      </c>
      <c r="AG214" s="17" t="s">
        <v>17</v>
      </c>
      <c r="AH214" s="17">
        <v>12.5</v>
      </c>
      <c r="AI214" s="39" t="e">
        <f>VLOOKUP(A214,'2016 Results'!C245:AG556,15,FALSE)</f>
        <v>#N/A</v>
      </c>
      <c r="AJ214" s="39"/>
      <c r="AK214" s="17">
        <v>1</v>
      </c>
      <c r="AL214" s="17" t="s">
        <v>38</v>
      </c>
      <c r="AM214" s="17" t="s">
        <v>380</v>
      </c>
      <c r="AR214" s="17" t="s">
        <v>19</v>
      </c>
      <c r="AW214" s="17">
        <v>12.5</v>
      </c>
      <c r="AX214" s="17" t="s">
        <v>17</v>
      </c>
      <c r="AY214" s="17">
        <v>12.5</v>
      </c>
      <c r="BG214" s="17" t="s">
        <v>19</v>
      </c>
      <c r="BL214" s="18" t="s">
        <v>20</v>
      </c>
      <c r="BS214" s="19" t="s">
        <v>20</v>
      </c>
      <c r="BU214" s="19" t="s">
        <v>17</v>
      </c>
      <c r="BV214" s="54">
        <v>15.85</v>
      </c>
    </row>
    <row r="215" spans="1:75" x14ac:dyDescent="0.25">
      <c r="A215" s="14" t="s">
        <v>1349</v>
      </c>
      <c r="B215" s="60">
        <f>VLOOKUP(A215,Pop!A243:B1187,2,FALSE)</f>
        <v>737</v>
      </c>
      <c r="C215" s="15" t="s">
        <v>17</v>
      </c>
      <c r="D215" s="16">
        <v>316</v>
      </c>
      <c r="E215" s="16" t="s">
        <v>17</v>
      </c>
      <c r="F215" s="16">
        <v>16.88</v>
      </c>
      <c r="G215" s="16" t="s">
        <v>21</v>
      </c>
      <c r="I215" s="16">
        <v>0</v>
      </c>
      <c r="J215" s="16">
        <v>4.79</v>
      </c>
      <c r="K215" s="16">
        <v>40.83</v>
      </c>
      <c r="L215" s="16">
        <v>64.78</v>
      </c>
      <c r="N215" s="16">
        <v>37</v>
      </c>
      <c r="O215" s="16" t="s">
        <v>17</v>
      </c>
      <c r="P215" s="16">
        <v>16.88</v>
      </c>
      <c r="Q215" s="16" t="s">
        <v>21</v>
      </c>
      <c r="S215" s="16">
        <v>0</v>
      </c>
      <c r="T215" s="16">
        <v>4.79</v>
      </c>
      <c r="U215" s="16">
        <v>136.63</v>
      </c>
      <c r="V215" s="16">
        <v>974.88</v>
      </c>
      <c r="X215" s="16" t="s">
        <v>42</v>
      </c>
      <c r="AB215" s="16" t="s">
        <v>1352</v>
      </c>
      <c r="AD215" s="17">
        <v>316</v>
      </c>
      <c r="AE215" s="17">
        <v>37</v>
      </c>
      <c r="AF215" s="17">
        <v>54.85</v>
      </c>
      <c r="AG215" s="17" t="s">
        <v>17</v>
      </c>
      <c r="AH215" s="17">
        <v>33.76</v>
      </c>
      <c r="AI215" s="39">
        <f>VLOOKUP(A215,'2016 Results'!C246:AG557,15,FALSE)</f>
        <v>31.83</v>
      </c>
      <c r="AJ215" s="39">
        <f t="shared" si="3"/>
        <v>1.9299999999999997</v>
      </c>
      <c r="AK215" s="17">
        <v>0</v>
      </c>
      <c r="AL215" s="17" t="s">
        <v>21</v>
      </c>
      <c r="AN215" s="17">
        <v>7.03</v>
      </c>
      <c r="AP215" s="17">
        <v>7.03</v>
      </c>
      <c r="AR215" s="17" t="s">
        <v>19</v>
      </c>
      <c r="AW215" s="17">
        <v>54.85</v>
      </c>
      <c r="AX215" s="17" t="s">
        <v>17</v>
      </c>
      <c r="AY215" s="17">
        <v>33.76</v>
      </c>
      <c r="AZ215" s="17">
        <v>0</v>
      </c>
      <c r="BA215" s="17" t="s">
        <v>21</v>
      </c>
      <c r="BC215" s="17">
        <v>7.03</v>
      </c>
      <c r="BE215" s="17">
        <v>7.03</v>
      </c>
      <c r="BG215" s="17" t="s">
        <v>19</v>
      </c>
      <c r="BL215" s="18" t="s">
        <v>20</v>
      </c>
      <c r="BS215" s="19" t="s">
        <v>20</v>
      </c>
      <c r="BU215" s="19" t="s">
        <v>20</v>
      </c>
    </row>
    <row r="216" spans="1:75" x14ac:dyDescent="0.25">
      <c r="A216" s="14" t="s">
        <v>737</v>
      </c>
      <c r="B216" s="60">
        <f>VLOOKUP(A216,Pop!A244:B1188,2,FALSE)</f>
        <v>361</v>
      </c>
      <c r="C216" s="15" t="s">
        <v>17</v>
      </c>
      <c r="D216" s="16">
        <v>139</v>
      </c>
      <c r="E216" s="16" t="s">
        <v>17</v>
      </c>
      <c r="F216" s="16">
        <v>23.74</v>
      </c>
      <c r="G216" s="16" t="s">
        <v>38</v>
      </c>
      <c r="I216" s="16">
        <v>1000</v>
      </c>
      <c r="J216" s="16">
        <v>2.68</v>
      </c>
      <c r="K216" s="16">
        <v>3446</v>
      </c>
      <c r="L216" s="16">
        <v>4786</v>
      </c>
      <c r="N216" s="16">
        <v>18</v>
      </c>
      <c r="O216" s="16" t="s">
        <v>17</v>
      </c>
      <c r="P216" s="16">
        <v>23.74</v>
      </c>
      <c r="Q216" s="16" t="s">
        <v>21</v>
      </c>
      <c r="S216" s="16">
        <v>1000</v>
      </c>
      <c r="T216" s="16">
        <v>2.68</v>
      </c>
      <c r="U216" s="16">
        <v>8806</v>
      </c>
      <c r="V216" s="16">
        <v>55706</v>
      </c>
      <c r="X216" s="16" t="s">
        <v>22</v>
      </c>
      <c r="Z216" s="16">
        <v>282000</v>
      </c>
      <c r="AD216" s="17">
        <v>139</v>
      </c>
      <c r="AE216" s="17">
        <v>16</v>
      </c>
      <c r="AF216" s="17">
        <v>31.74</v>
      </c>
      <c r="AG216" s="17" t="s">
        <v>17</v>
      </c>
      <c r="AH216" s="17">
        <v>27</v>
      </c>
      <c r="AI216" s="39" t="e">
        <f>VLOOKUP(A216,'2016 Results'!C247:AG558,15,FALSE)</f>
        <v>#N/A</v>
      </c>
      <c r="AJ216" s="39"/>
      <c r="AK216" s="17">
        <v>1000</v>
      </c>
      <c r="AL216" s="17" t="s">
        <v>21</v>
      </c>
      <c r="AN216" s="17">
        <v>1.58</v>
      </c>
      <c r="AO216" s="17">
        <v>70</v>
      </c>
      <c r="AP216" s="17">
        <v>27</v>
      </c>
      <c r="AR216" s="17" t="s">
        <v>22</v>
      </c>
      <c r="AT216" s="17">
        <v>200000</v>
      </c>
      <c r="AW216" s="17">
        <v>34.9</v>
      </c>
      <c r="AX216" s="17" t="s">
        <v>17</v>
      </c>
      <c r="AY216" s="17">
        <v>27</v>
      </c>
      <c r="AZ216" s="17">
        <v>1000</v>
      </c>
      <c r="BA216" s="17" t="s">
        <v>21</v>
      </c>
      <c r="BC216" s="17">
        <v>1.58</v>
      </c>
      <c r="BD216" s="17">
        <v>70</v>
      </c>
      <c r="BE216" s="17">
        <v>27</v>
      </c>
      <c r="BG216" s="17" t="s">
        <v>22</v>
      </c>
      <c r="BI216" s="17">
        <v>200000</v>
      </c>
      <c r="BL216" s="18" t="s">
        <v>20</v>
      </c>
      <c r="BS216" s="19" t="s">
        <v>20</v>
      </c>
      <c r="BU216" s="19" t="s">
        <v>17</v>
      </c>
      <c r="BV216" s="54">
        <v>12.09</v>
      </c>
    </row>
    <row r="217" spans="1:75" x14ac:dyDescent="0.25">
      <c r="A217" s="14" t="s">
        <v>1221</v>
      </c>
      <c r="B217" s="60">
        <f>VLOOKUP(A217,Pop!A245:B1189,2,FALSE)</f>
        <v>363</v>
      </c>
      <c r="C217" s="15" t="s">
        <v>17</v>
      </c>
      <c r="D217" s="16">
        <v>154</v>
      </c>
      <c r="E217" s="16" t="s">
        <v>17</v>
      </c>
      <c r="F217" s="16">
        <v>41</v>
      </c>
      <c r="G217" s="16" t="s">
        <v>21</v>
      </c>
      <c r="I217" s="16">
        <v>0</v>
      </c>
      <c r="J217" s="16">
        <v>4.5</v>
      </c>
      <c r="K217" s="16" t="s">
        <v>1224</v>
      </c>
      <c r="L217" s="16">
        <v>86</v>
      </c>
      <c r="M217" s="16" t="s">
        <v>466</v>
      </c>
      <c r="N217" s="16">
        <v>16</v>
      </c>
      <c r="O217" s="16" t="s">
        <v>17</v>
      </c>
      <c r="P217" s="16">
        <v>41</v>
      </c>
      <c r="Q217" s="16" t="s">
        <v>21</v>
      </c>
      <c r="S217" s="16">
        <v>0</v>
      </c>
      <c r="T217" s="16">
        <v>4.5</v>
      </c>
      <c r="U217" s="16">
        <v>153.5</v>
      </c>
      <c r="V217" s="16">
        <v>941</v>
      </c>
      <c r="X217" s="16" t="s">
        <v>22</v>
      </c>
      <c r="Z217" s="16" t="s">
        <v>1225</v>
      </c>
      <c r="AD217" s="17">
        <v>147</v>
      </c>
      <c r="AE217" s="17">
        <v>10</v>
      </c>
      <c r="AF217" s="17">
        <v>12.7</v>
      </c>
      <c r="AG217" s="17" t="s">
        <v>17</v>
      </c>
      <c r="AH217" s="17">
        <v>7</v>
      </c>
      <c r="AI217" s="39">
        <f>VLOOKUP(A217,'2016 Results'!C248:AG559,15,FALSE)</f>
        <v>7</v>
      </c>
      <c r="AJ217" s="39">
        <f t="shared" si="3"/>
        <v>0</v>
      </c>
      <c r="AK217" s="17">
        <v>0</v>
      </c>
      <c r="AL217" s="17" t="s">
        <v>21</v>
      </c>
      <c r="AN217" s="17">
        <v>2.85</v>
      </c>
      <c r="AP217" s="17" t="s">
        <v>1226</v>
      </c>
      <c r="AR217" s="17" t="s">
        <v>22</v>
      </c>
      <c r="AT217" s="17" t="s">
        <v>1227</v>
      </c>
      <c r="AW217" s="17">
        <v>12.7</v>
      </c>
      <c r="AX217" s="17" t="s">
        <v>17</v>
      </c>
      <c r="AY217" s="17">
        <v>7</v>
      </c>
      <c r="AZ217" s="17">
        <v>0</v>
      </c>
      <c r="BA217" s="17" t="s">
        <v>21</v>
      </c>
      <c r="BC217" s="17">
        <v>2.85</v>
      </c>
      <c r="BE217" s="17" t="s">
        <v>1228</v>
      </c>
      <c r="BG217" s="17" t="s">
        <v>22</v>
      </c>
      <c r="BI217" s="17" t="s">
        <v>1229</v>
      </c>
      <c r="BL217" s="18" t="s">
        <v>20</v>
      </c>
      <c r="BS217" s="19" t="s">
        <v>20</v>
      </c>
      <c r="BU217" s="19" t="s">
        <v>20</v>
      </c>
    </row>
    <row r="218" spans="1:75" x14ac:dyDescent="0.25">
      <c r="A218" s="14" t="s">
        <v>2227</v>
      </c>
      <c r="B218" s="60">
        <f>VLOOKUP(A218,Pop!A246:B1190,2,FALSE)</f>
        <v>4227</v>
      </c>
      <c r="C218" s="15" t="s">
        <v>17</v>
      </c>
      <c r="D218" s="16">
        <v>1601</v>
      </c>
      <c r="E218" s="16" t="s">
        <v>17</v>
      </c>
      <c r="F218" s="16">
        <v>15</v>
      </c>
      <c r="G218" s="16" t="s">
        <v>21</v>
      </c>
      <c r="I218" s="16">
        <v>0</v>
      </c>
      <c r="J218" s="16">
        <v>4.78</v>
      </c>
      <c r="K218" s="16">
        <v>38.9</v>
      </c>
      <c r="L218" s="16">
        <v>62.8</v>
      </c>
      <c r="N218" s="16">
        <v>112</v>
      </c>
      <c r="O218" s="16" t="s">
        <v>17</v>
      </c>
      <c r="P218" s="16">
        <v>15</v>
      </c>
      <c r="Q218" s="16" t="s">
        <v>21</v>
      </c>
      <c r="S218" s="16">
        <v>0</v>
      </c>
      <c r="T218" s="16">
        <v>4.78</v>
      </c>
      <c r="U218" s="16">
        <v>134.5</v>
      </c>
      <c r="V218" s="16">
        <v>971</v>
      </c>
      <c r="X218" s="16" t="s">
        <v>19</v>
      </c>
      <c r="AD218" s="17">
        <v>1588</v>
      </c>
      <c r="AE218" s="17">
        <v>93</v>
      </c>
      <c r="AG218" s="17" t="s">
        <v>17</v>
      </c>
      <c r="AH218" s="17">
        <v>7.5</v>
      </c>
      <c r="AI218" s="39">
        <f>VLOOKUP(A218,'2016 Results'!C249:AG560,15,FALSE)</f>
        <v>7.5</v>
      </c>
      <c r="AJ218" s="39">
        <f t="shared" si="3"/>
        <v>0</v>
      </c>
      <c r="AK218" s="17">
        <v>0</v>
      </c>
      <c r="AL218" s="17" t="s">
        <v>21</v>
      </c>
      <c r="AN218" s="17">
        <v>7.75</v>
      </c>
      <c r="AP218" s="17">
        <v>15.25</v>
      </c>
      <c r="AR218" s="17" t="s">
        <v>19</v>
      </c>
      <c r="AX218" s="17" t="s">
        <v>17</v>
      </c>
      <c r="AY218" s="17">
        <v>7.5</v>
      </c>
      <c r="AZ218" s="17">
        <v>0</v>
      </c>
      <c r="BA218" s="17" t="s">
        <v>21</v>
      </c>
      <c r="BC218" s="17">
        <v>7.75</v>
      </c>
      <c r="BE218" s="17">
        <v>15.25</v>
      </c>
      <c r="BG218" s="17" t="s">
        <v>19</v>
      </c>
      <c r="BL218" s="18" t="s">
        <v>17</v>
      </c>
      <c r="BM218" s="18">
        <v>1740</v>
      </c>
      <c r="BN218" s="18">
        <v>99</v>
      </c>
      <c r="BO218" s="18" t="s">
        <v>23</v>
      </c>
      <c r="BP218" s="18" t="s">
        <v>182</v>
      </c>
      <c r="BR218" s="18" t="s">
        <v>183</v>
      </c>
      <c r="BS218" s="19" t="s">
        <v>20</v>
      </c>
      <c r="BU218" s="19" t="s">
        <v>20</v>
      </c>
    </row>
    <row r="219" spans="1:75" x14ac:dyDescent="0.25">
      <c r="A219" s="14" t="s">
        <v>2224</v>
      </c>
      <c r="B219" s="60">
        <f>VLOOKUP(A219,Pop!A247:B1191,2,FALSE)</f>
        <v>191</v>
      </c>
      <c r="C219" s="15" t="s">
        <v>17</v>
      </c>
      <c r="D219" s="16">
        <v>81</v>
      </c>
      <c r="E219" s="16" t="s">
        <v>17</v>
      </c>
      <c r="F219" s="16">
        <v>45</v>
      </c>
      <c r="G219" s="16" t="s">
        <v>21</v>
      </c>
      <c r="I219" s="16">
        <v>2000</v>
      </c>
      <c r="J219" s="16">
        <v>45</v>
      </c>
      <c r="K219" s="16">
        <v>60</v>
      </c>
      <c r="L219" s="16">
        <v>85</v>
      </c>
      <c r="N219" s="16">
        <v>2</v>
      </c>
      <c r="O219" s="16" t="s">
        <v>17</v>
      </c>
      <c r="P219" s="16">
        <v>45</v>
      </c>
      <c r="Q219" s="16" t="s">
        <v>21</v>
      </c>
      <c r="S219" s="16">
        <v>2000</v>
      </c>
      <c r="T219" s="16">
        <v>45</v>
      </c>
      <c r="V219" s="16">
        <v>1035</v>
      </c>
      <c r="X219" s="16" t="s">
        <v>19</v>
      </c>
      <c r="AD219" s="17">
        <v>81</v>
      </c>
      <c r="AE219" s="17">
        <v>0</v>
      </c>
      <c r="AF219" s="17">
        <v>25</v>
      </c>
      <c r="AG219" s="17" t="s">
        <v>17</v>
      </c>
      <c r="AH219" s="17">
        <v>25</v>
      </c>
      <c r="AI219" s="39" t="e">
        <f>VLOOKUP(A219,'2016 Results'!C250:AG561,15,FALSE)</f>
        <v>#N/A</v>
      </c>
      <c r="AJ219" s="39"/>
      <c r="AL219" s="17" t="s">
        <v>38</v>
      </c>
      <c r="AM219" s="17" t="s">
        <v>90</v>
      </c>
      <c r="AN219" s="17">
        <v>25</v>
      </c>
      <c r="AR219" s="17" t="s">
        <v>19</v>
      </c>
      <c r="AW219" s="17">
        <v>0</v>
      </c>
      <c r="AX219" s="17" t="s">
        <v>20</v>
      </c>
      <c r="BL219" s="18" t="s">
        <v>20</v>
      </c>
      <c r="BS219" s="19" t="s">
        <v>20</v>
      </c>
      <c r="BU219" s="19" t="s">
        <v>20</v>
      </c>
    </row>
    <row r="220" spans="1:75" x14ac:dyDescent="0.25">
      <c r="A220" s="14" t="s">
        <v>97</v>
      </c>
      <c r="B220" s="60">
        <f>VLOOKUP(A220,Pop!A248:B1192,2,FALSE)</f>
        <v>1172</v>
      </c>
      <c r="C220" s="15" t="s">
        <v>17</v>
      </c>
      <c r="D220" s="16">
        <v>475</v>
      </c>
      <c r="E220" s="16" t="s">
        <v>17</v>
      </c>
      <c r="F220" s="16">
        <v>15</v>
      </c>
      <c r="G220" s="16" t="s">
        <v>21</v>
      </c>
      <c r="I220" s="16">
        <v>2000</v>
      </c>
      <c r="J220" s="16" t="s">
        <v>100</v>
      </c>
      <c r="K220" s="16">
        <v>21.9</v>
      </c>
      <c r="L220" s="16">
        <v>33.4</v>
      </c>
      <c r="N220" s="16">
        <v>30</v>
      </c>
      <c r="O220" s="16" t="s">
        <v>17</v>
      </c>
      <c r="P220" s="16">
        <v>15</v>
      </c>
      <c r="Q220" s="16" t="s">
        <v>21</v>
      </c>
      <c r="S220" s="16">
        <v>2000</v>
      </c>
      <c r="T220" s="16">
        <v>2.2999999999999998</v>
      </c>
      <c r="U220" s="16">
        <v>67.900000000000006</v>
      </c>
      <c r="V220" s="16">
        <v>470.4</v>
      </c>
      <c r="X220" s="16" t="s">
        <v>19</v>
      </c>
      <c r="AD220" s="17">
        <v>480</v>
      </c>
      <c r="AE220" s="17">
        <v>30</v>
      </c>
      <c r="AG220" s="17" t="s">
        <v>17</v>
      </c>
      <c r="AH220" s="17">
        <v>33</v>
      </c>
      <c r="AI220" s="39">
        <f>VLOOKUP(A220,'2016 Results'!C251:AG562,15,FALSE)</f>
        <v>33</v>
      </c>
      <c r="AJ220" s="39">
        <f t="shared" si="3"/>
        <v>0</v>
      </c>
      <c r="AK220" s="17">
        <v>2000</v>
      </c>
      <c r="AL220" s="17" t="s">
        <v>21</v>
      </c>
      <c r="AN220" s="17">
        <v>3.75</v>
      </c>
      <c r="AR220" s="17" t="s">
        <v>42</v>
      </c>
      <c r="AV220" s="17" t="s">
        <v>101</v>
      </c>
      <c r="AX220" s="17" t="s">
        <v>17</v>
      </c>
      <c r="AY220" s="17">
        <v>33</v>
      </c>
      <c r="AZ220" s="17">
        <v>2000</v>
      </c>
      <c r="BA220" s="17" t="s">
        <v>21</v>
      </c>
      <c r="BC220" s="17">
        <v>3.75</v>
      </c>
      <c r="BL220" s="18" t="s">
        <v>17</v>
      </c>
      <c r="BM220" s="18">
        <v>2</v>
      </c>
      <c r="BN220" s="18">
        <v>2</v>
      </c>
      <c r="BO220" s="18" t="s">
        <v>38</v>
      </c>
      <c r="BR220" s="18" t="s">
        <v>102</v>
      </c>
      <c r="BS220" s="19" t="s">
        <v>20</v>
      </c>
      <c r="BU220" s="19" t="s">
        <v>20</v>
      </c>
    </row>
    <row r="221" spans="1:75" x14ac:dyDescent="0.25">
      <c r="A221" s="14" t="s">
        <v>810</v>
      </c>
      <c r="B221" s="60">
        <f>VLOOKUP(A221,Pop!A249:B1193,2,FALSE)</f>
        <v>1296</v>
      </c>
      <c r="C221" s="15" t="s">
        <v>17</v>
      </c>
      <c r="D221" s="16">
        <v>500</v>
      </c>
      <c r="E221" s="16" t="s">
        <v>17</v>
      </c>
      <c r="F221" s="16">
        <v>9.25</v>
      </c>
      <c r="G221" s="16" t="s">
        <v>21</v>
      </c>
      <c r="I221" s="16">
        <v>1000</v>
      </c>
      <c r="K221" s="16">
        <v>24.55</v>
      </c>
      <c r="L221" s="16">
        <v>36.840000000000003</v>
      </c>
      <c r="N221" s="16">
        <v>50</v>
      </c>
      <c r="O221" s="16" t="s">
        <v>17</v>
      </c>
      <c r="P221" s="16">
        <v>9.25</v>
      </c>
      <c r="Q221" s="16" t="s">
        <v>21</v>
      </c>
      <c r="S221" s="16">
        <v>1000</v>
      </c>
      <c r="U221" s="16">
        <v>56.2</v>
      </c>
      <c r="V221" s="16">
        <v>233.77</v>
      </c>
      <c r="X221" s="16" t="s">
        <v>19</v>
      </c>
      <c r="AD221" s="17">
        <v>500</v>
      </c>
      <c r="AE221" s="17">
        <v>50</v>
      </c>
      <c r="AF221" s="17">
        <v>20</v>
      </c>
      <c r="AG221" s="17" t="s">
        <v>17</v>
      </c>
      <c r="AH221" s="17">
        <v>14.25</v>
      </c>
      <c r="AI221" s="39">
        <f>VLOOKUP(A221,'2016 Results'!C252:AG563,15,FALSE)</f>
        <v>5</v>
      </c>
      <c r="AJ221" s="39">
        <f t="shared" si="3"/>
        <v>9.25</v>
      </c>
      <c r="AK221" s="17">
        <v>1000</v>
      </c>
      <c r="AL221" s="17" t="s">
        <v>21</v>
      </c>
      <c r="AO221" s="17" t="s">
        <v>813</v>
      </c>
      <c r="AR221" s="17" t="s">
        <v>175</v>
      </c>
      <c r="AV221" s="17" t="s">
        <v>814</v>
      </c>
      <c r="AW221" s="17">
        <v>48</v>
      </c>
      <c r="AX221" s="17" t="s">
        <v>17</v>
      </c>
      <c r="AY221" s="17">
        <v>16.100000000000001</v>
      </c>
      <c r="AZ221" s="17">
        <v>1000</v>
      </c>
      <c r="BA221" s="17" t="s">
        <v>21</v>
      </c>
      <c r="BC221" s="17" t="s">
        <v>815</v>
      </c>
      <c r="BD221" s="17" t="s">
        <v>816</v>
      </c>
      <c r="BG221" s="17" t="s">
        <v>175</v>
      </c>
      <c r="BK221" s="17" t="s">
        <v>814</v>
      </c>
      <c r="BL221" s="18" t="s">
        <v>20</v>
      </c>
      <c r="BS221" s="19" t="s">
        <v>20</v>
      </c>
      <c r="BU221" s="19" t="s">
        <v>20</v>
      </c>
    </row>
    <row r="222" spans="1:75" x14ac:dyDescent="0.25">
      <c r="A222" s="14" t="s">
        <v>2266</v>
      </c>
      <c r="B222" s="60">
        <f>VLOOKUP(A222,Pop!A251:B1195,2,FALSE)</f>
        <v>82684</v>
      </c>
      <c r="C222" s="15" t="s">
        <v>17</v>
      </c>
      <c r="D222" s="24">
        <v>26133</v>
      </c>
      <c r="E222" s="16" t="s">
        <v>17</v>
      </c>
      <c r="F222" s="16">
        <v>13.48</v>
      </c>
      <c r="G222" s="16" t="s">
        <v>38</v>
      </c>
      <c r="H222" s="16" t="s">
        <v>2064</v>
      </c>
      <c r="I222" s="16">
        <v>2</v>
      </c>
      <c r="J222" s="16">
        <v>4.12</v>
      </c>
      <c r="M222" s="16" t="s">
        <v>2065</v>
      </c>
      <c r="N222" s="24">
        <v>2614</v>
      </c>
      <c r="O222" s="16" t="s">
        <v>17</v>
      </c>
      <c r="P222" s="16">
        <v>13.48</v>
      </c>
      <c r="Q222" s="16" t="s">
        <v>38</v>
      </c>
      <c r="R222" s="16" t="s">
        <v>2064</v>
      </c>
      <c r="S222" s="16">
        <v>2</v>
      </c>
      <c r="T222" s="16">
        <v>4.12</v>
      </c>
      <c r="V222" s="16" t="s">
        <v>2066</v>
      </c>
      <c r="W222" s="16" t="s">
        <v>2067</v>
      </c>
      <c r="X222" s="16" t="s">
        <v>22</v>
      </c>
      <c r="Z222" s="16" t="s">
        <v>1938</v>
      </c>
      <c r="AC222" s="16" t="s">
        <v>2068</v>
      </c>
      <c r="AD222" s="25">
        <v>82000</v>
      </c>
      <c r="AE222" s="25">
        <v>2614</v>
      </c>
      <c r="AF222" s="17">
        <v>35.58</v>
      </c>
      <c r="AG222" s="17" t="s">
        <v>17</v>
      </c>
      <c r="AH222" s="17">
        <v>10.95</v>
      </c>
      <c r="AI222" s="39" t="str">
        <f>VLOOKUP(A222,'2016 Results'!C254:AG565,15,FALSE)</f>
        <v/>
      </c>
      <c r="AJ222" s="39"/>
      <c r="AK222" s="17">
        <v>2</v>
      </c>
      <c r="AL222" s="17" t="s">
        <v>38</v>
      </c>
      <c r="AM222" s="17" t="s">
        <v>2069</v>
      </c>
      <c r="AN222" s="17">
        <v>4.1050000000000004</v>
      </c>
      <c r="AR222" s="17" t="s">
        <v>22</v>
      </c>
      <c r="AT222" s="17" t="s">
        <v>1938</v>
      </c>
      <c r="AW222" s="17" t="s">
        <v>1938</v>
      </c>
      <c r="AX222" s="17" t="s">
        <v>17</v>
      </c>
      <c r="AY222" s="17">
        <v>10.95</v>
      </c>
      <c r="AZ222" s="17">
        <v>2</v>
      </c>
      <c r="BA222" s="17" t="s">
        <v>38</v>
      </c>
      <c r="BB222" s="17" t="s">
        <v>2069</v>
      </c>
      <c r="BC222" s="17">
        <v>4.1050000000000004</v>
      </c>
      <c r="BG222" s="17" t="s">
        <v>22</v>
      </c>
      <c r="BL222" s="18" t="s">
        <v>17</v>
      </c>
      <c r="BM222" s="18">
        <v>1.2</v>
      </c>
      <c r="BN222" s="18" t="s">
        <v>1938</v>
      </c>
      <c r="BR222" s="18" t="s">
        <v>2070</v>
      </c>
      <c r="BS222" s="19" t="s">
        <v>20</v>
      </c>
      <c r="BU222" s="19" t="s">
        <v>20</v>
      </c>
      <c r="BW222" s="57" t="s">
        <v>2951</v>
      </c>
    </row>
    <row r="223" spans="1:75" x14ac:dyDescent="0.25">
      <c r="A223" s="14" t="s">
        <v>2259</v>
      </c>
      <c r="B223" s="60">
        <f>VLOOKUP(A223,Pop!A252:B1196,2,FALSE)</f>
        <v>973</v>
      </c>
      <c r="C223" s="15" t="s">
        <v>17</v>
      </c>
      <c r="D223" s="16">
        <v>439</v>
      </c>
      <c r="E223" s="16" t="s">
        <v>17</v>
      </c>
      <c r="F223" s="16" t="s">
        <v>1835</v>
      </c>
      <c r="G223" s="16" t="s">
        <v>21</v>
      </c>
      <c r="I223" s="24">
        <v>1000</v>
      </c>
      <c r="J223" s="16" t="s">
        <v>1432</v>
      </c>
      <c r="N223" s="16">
        <v>54</v>
      </c>
      <c r="O223" s="16" t="s">
        <v>17</v>
      </c>
      <c r="P223" s="16" t="s">
        <v>287</v>
      </c>
      <c r="Q223" s="16" t="s">
        <v>21</v>
      </c>
      <c r="S223" s="16" t="s">
        <v>287</v>
      </c>
      <c r="T223" s="16" t="s">
        <v>287</v>
      </c>
      <c r="AD223" s="17">
        <v>439</v>
      </c>
      <c r="AE223" s="17">
        <v>54</v>
      </c>
      <c r="AF223" s="17">
        <v>32</v>
      </c>
      <c r="AG223" s="17" t="s">
        <v>17</v>
      </c>
      <c r="AH223" s="17">
        <v>23</v>
      </c>
      <c r="AI223" s="39" t="str">
        <f>VLOOKUP(A223,'2016 Results'!C255:AG566,15,FALSE)</f>
        <v/>
      </c>
      <c r="AJ223" s="39"/>
      <c r="AK223" s="17" t="s">
        <v>1836</v>
      </c>
      <c r="AL223" s="17" t="s">
        <v>21</v>
      </c>
      <c r="AN223" s="17" t="s">
        <v>1837</v>
      </c>
      <c r="AW223" s="17" t="s">
        <v>287</v>
      </c>
      <c r="AX223" s="17" t="s">
        <v>17</v>
      </c>
      <c r="AY223" s="17" t="s">
        <v>287</v>
      </c>
      <c r="AZ223" s="17" t="s">
        <v>287</v>
      </c>
      <c r="BA223" s="17" t="s">
        <v>21</v>
      </c>
      <c r="BL223" s="18" t="s">
        <v>20</v>
      </c>
      <c r="BS223" s="19" t="s">
        <v>20</v>
      </c>
      <c r="BU223" s="19" t="s">
        <v>20</v>
      </c>
    </row>
    <row r="224" spans="1:75" x14ac:dyDescent="0.25">
      <c r="A224" s="14" t="s">
        <v>1394</v>
      </c>
      <c r="B224" s="60">
        <f>VLOOKUP(A224,Pop!A255:B1199,2,FALSE)</f>
        <v>144</v>
      </c>
      <c r="C224" s="15" t="s">
        <v>17</v>
      </c>
      <c r="D224" s="16">
        <v>75</v>
      </c>
      <c r="E224" s="16" t="s">
        <v>17</v>
      </c>
      <c r="F224" s="16">
        <v>20</v>
      </c>
      <c r="G224" s="16" t="s">
        <v>21</v>
      </c>
      <c r="I224" s="16">
        <v>2499</v>
      </c>
      <c r="J224" s="16" t="s">
        <v>1397</v>
      </c>
      <c r="K224" s="16">
        <v>22</v>
      </c>
      <c r="L224" s="16">
        <v>27</v>
      </c>
      <c r="N224" s="16">
        <v>8</v>
      </c>
      <c r="O224" s="16" t="s">
        <v>17</v>
      </c>
      <c r="P224" s="16">
        <v>20</v>
      </c>
      <c r="Q224" s="16" t="s">
        <v>21</v>
      </c>
      <c r="S224" s="16">
        <v>2499</v>
      </c>
      <c r="T224" s="16" t="s">
        <v>1397</v>
      </c>
      <c r="U224" s="16">
        <v>38</v>
      </c>
      <c r="V224" s="16">
        <v>164</v>
      </c>
      <c r="X224" s="16" t="s">
        <v>19</v>
      </c>
      <c r="AD224" s="17">
        <v>75</v>
      </c>
      <c r="AE224" s="17">
        <v>8</v>
      </c>
      <c r="AF224" s="17">
        <v>34</v>
      </c>
      <c r="AG224" s="17" t="s">
        <v>17</v>
      </c>
      <c r="AH224" s="17">
        <v>34</v>
      </c>
      <c r="AI224" s="39" t="str">
        <f>VLOOKUP(A224,'2016 Results'!C258:AG569,15,FALSE)</f>
        <v/>
      </c>
      <c r="AJ224" s="39"/>
      <c r="AK224" s="17" t="s">
        <v>149</v>
      </c>
      <c r="AL224" s="17" t="s">
        <v>21</v>
      </c>
      <c r="AN224" s="17" t="s">
        <v>242</v>
      </c>
      <c r="AP224" s="17">
        <v>34</v>
      </c>
      <c r="AR224" s="17" t="s">
        <v>19</v>
      </c>
      <c r="AW224" s="17">
        <v>34</v>
      </c>
      <c r="AX224" s="17" t="s">
        <v>17</v>
      </c>
      <c r="AY224" s="17">
        <v>34</v>
      </c>
      <c r="AZ224" s="17" t="s">
        <v>1398</v>
      </c>
      <c r="BA224" s="17" t="s">
        <v>21</v>
      </c>
      <c r="BC224" s="17" t="s">
        <v>242</v>
      </c>
      <c r="BE224" s="17">
        <v>34</v>
      </c>
      <c r="BG224" s="17" t="s">
        <v>19</v>
      </c>
      <c r="BL224" s="18" t="s">
        <v>20</v>
      </c>
      <c r="BS224" s="19" t="s">
        <v>17</v>
      </c>
      <c r="BT224" s="19">
        <v>17</v>
      </c>
      <c r="BU224" s="19" t="s">
        <v>20</v>
      </c>
    </row>
    <row r="225" spans="1:75" ht="45" x14ac:dyDescent="0.25">
      <c r="A225" s="14" t="s">
        <v>526</v>
      </c>
      <c r="B225" s="60">
        <f>VLOOKUP(A225,Pop!A256:B1200,2,FALSE)</f>
        <v>1074</v>
      </c>
      <c r="C225" s="15" t="s">
        <v>17</v>
      </c>
      <c r="D225" s="16">
        <v>420</v>
      </c>
      <c r="E225" s="16" t="s">
        <v>17</v>
      </c>
      <c r="F225" s="27">
        <v>14.84</v>
      </c>
      <c r="G225" s="16" t="s">
        <v>21</v>
      </c>
      <c r="I225" s="16">
        <v>2000</v>
      </c>
      <c r="J225" s="16">
        <v>7.4200000000000004E-3</v>
      </c>
      <c r="K225" s="16">
        <v>37.1</v>
      </c>
      <c r="L225" s="16">
        <v>74.2</v>
      </c>
      <c r="N225" s="16">
        <v>30</v>
      </c>
      <c r="O225" s="16" t="s">
        <v>17</v>
      </c>
      <c r="P225" s="16">
        <v>14.84</v>
      </c>
      <c r="Q225" s="16" t="s">
        <v>21</v>
      </c>
      <c r="S225" s="16">
        <v>2000</v>
      </c>
      <c r="T225" s="16">
        <v>7.4200000000000004E-3</v>
      </c>
      <c r="U225" s="16">
        <v>185.5</v>
      </c>
      <c r="V225" s="16">
        <v>1484</v>
      </c>
      <c r="X225" s="16" t="s">
        <v>22</v>
      </c>
      <c r="Z225" s="16" t="s">
        <v>529</v>
      </c>
      <c r="AC225" s="16" t="s">
        <v>95</v>
      </c>
      <c r="AD225" s="17">
        <v>440</v>
      </c>
      <c r="AE225" s="17">
        <v>30</v>
      </c>
      <c r="AF225" s="17">
        <v>19</v>
      </c>
      <c r="AG225" s="17" t="s">
        <v>17</v>
      </c>
      <c r="AH225" s="17">
        <v>17.5</v>
      </c>
      <c r="AI225" s="39" t="str">
        <f>VLOOKUP(A225,'2016 Results'!C259:AG570,15,FALSE)</f>
        <v/>
      </c>
      <c r="AJ225" s="39"/>
      <c r="AK225" s="17">
        <v>2000</v>
      </c>
      <c r="AL225" s="17" t="s">
        <v>21</v>
      </c>
      <c r="AN225" s="17">
        <v>8.7500000000000008E-3</v>
      </c>
      <c r="AO225" s="17">
        <v>100</v>
      </c>
      <c r="AP225" s="17">
        <v>8.75</v>
      </c>
      <c r="AR225" s="17" t="s">
        <v>22</v>
      </c>
      <c r="AT225" s="17" t="s">
        <v>530</v>
      </c>
      <c r="AW225" s="17">
        <v>21</v>
      </c>
      <c r="AX225" s="17" t="s">
        <v>17</v>
      </c>
      <c r="AY225" s="17">
        <v>17.5</v>
      </c>
      <c r="AZ225" s="17">
        <v>2000</v>
      </c>
      <c r="BA225" s="17" t="s">
        <v>21</v>
      </c>
      <c r="BC225" s="17">
        <v>8.7500000000000008E-3</v>
      </c>
      <c r="BD225" s="17">
        <v>100</v>
      </c>
      <c r="BE225" s="17">
        <v>8.75</v>
      </c>
      <c r="BG225" s="17" t="s">
        <v>18</v>
      </c>
      <c r="BI225" s="17" t="s">
        <v>531</v>
      </c>
      <c r="BK225" s="17" t="s">
        <v>532</v>
      </c>
      <c r="BL225" s="18" t="s">
        <v>20</v>
      </c>
      <c r="BS225" s="19" t="s">
        <v>20</v>
      </c>
      <c r="BU225" s="19" t="s">
        <v>17</v>
      </c>
      <c r="BV225" s="54">
        <v>5.25</v>
      </c>
      <c r="BW225" s="57" t="s">
        <v>533</v>
      </c>
    </row>
    <row r="226" spans="1:75" x14ac:dyDescent="0.25">
      <c r="A226" s="14" t="s">
        <v>2176</v>
      </c>
      <c r="B226" s="60">
        <f>VLOOKUP(A226,Pop!A257:B1201,2,FALSE)</f>
        <v>108</v>
      </c>
      <c r="C226" s="15" t="s">
        <v>17</v>
      </c>
      <c r="D226" s="16">
        <v>51</v>
      </c>
      <c r="E226" s="16" t="s">
        <v>17</v>
      </c>
      <c r="F226" s="16">
        <v>32</v>
      </c>
      <c r="G226" s="16" t="s">
        <v>21</v>
      </c>
      <c r="I226" s="16">
        <v>5000</v>
      </c>
      <c r="J226" s="27">
        <v>0.9</v>
      </c>
      <c r="N226" s="16">
        <v>4</v>
      </c>
      <c r="O226" s="16" t="s">
        <v>17</v>
      </c>
      <c r="P226" s="16">
        <v>35</v>
      </c>
      <c r="Q226" s="16" t="s">
        <v>21</v>
      </c>
      <c r="S226" s="16">
        <v>5000</v>
      </c>
      <c r="T226" s="27">
        <v>0.9</v>
      </c>
      <c r="AD226" s="17">
        <v>46</v>
      </c>
      <c r="AE226" s="17">
        <v>5</v>
      </c>
      <c r="AF226" s="17">
        <v>31</v>
      </c>
      <c r="AG226" s="17" t="s">
        <v>17</v>
      </c>
      <c r="AH226" s="17">
        <v>31</v>
      </c>
      <c r="AI226" s="39" t="e">
        <f>VLOOKUP(A226,'2016 Results'!C260:AG571,15,FALSE)</f>
        <v>#N/A</v>
      </c>
      <c r="AJ226" s="39"/>
      <c r="AW226" s="17">
        <v>31</v>
      </c>
      <c r="AX226" s="17" t="s">
        <v>17</v>
      </c>
      <c r="BL226" s="18" t="s">
        <v>20</v>
      </c>
      <c r="BS226" s="19" t="s">
        <v>20</v>
      </c>
      <c r="BU226" s="19" t="s">
        <v>17</v>
      </c>
      <c r="BV226" s="54">
        <v>4</v>
      </c>
    </row>
    <row r="227" spans="1:75" x14ac:dyDescent="0.25">
      <c r="A227" s="14" t="s">
        <v>2161</v>
      </c>
      <c r="B227" s="60">
        <f>VLOOKUP(A227,Pop!A259:B1203,2,FALSE)</f>
        <v>422</v>
      </c>
      <c r="C227" s="15" t="s">
        <v>17</v>
      </c>
      <c r="D227" s="16">
        <v>180</v>
      </c>
      <c r="E227" s="16" t="s">
        <v>17</v>
      </c>
      <c r="F227" s="16">
        <v>10.6</v>
      </c>
      <c r="G227" s="16" t="s">
        <v>21</v>
      </c>
      <c r="I227" s="16">
        <v>1000</v>
      </c>
      <c r="J227" s="16">
        <v>7.7600000000000004E-3</v>
      </c>
      <c r="N227" s="16">
        <v>13</v>
      </c>
      <c r="O227" s="16" t="s">
        <v>17</v>
      </c>
      <c r="P227" s="16">
        <v>10.6</v>
      </c>
      <c r="Q227" s="16" t="s">
        <v>21</v>
      </c>
      <c r="S227" s="16">
        <v>1000</v>
      </c>
      <c r="T227" s="16">
        <v>7.7600000000000004E-3</v>
      </c>
      <c r="X227" s="16" t="s">
        <v>210</v>
      </c>
      <c r="AD227" s="17">
        <v>172</v>
      </c>
      <c r="AE227" s="17">
        <v>19</v>
      </c>
      <c r="AG227" s="17" t="s">
        <v>17</v>
      </c>
      <c r="AH227" s="17">
        <v>9.6199999999999992</v>
      </c>
      <c r="AI227" s="39" t="e">
        <f>VLOOKUP(A227,'2016 Results'!C262:AG573,15,FALSE)</f>
        <v>#N/A</v>
      </c>
      <c r="AJ227" s="39"/>
      <c r="AK227" s="17">
        <v>1000</v>
      </c>
      <c r="AL227" s="17" t="s">
        <v>21</v>
      </c>
      <c r="AN227" s="17">
        <v>6.0200000000000002E-3</v>
      </c>
      <c r="AR227" s="17" t="s">
        <v>210</v>
      </c>
      <c r="AX227" s="17" t="s">
        <v>17</v>
      </c>
      <c r="AY227" s="17">
        <v>9.6199999999999992</v>
      </c>
      <c r="AZ227" s="17">
        <v>1000</v>
      </c>
      <c r="BA227" s="17" t="s">
        <v>21</v>
      </c>
      <c r="BC227" s="17">
        <v>6.0200000000000002E-3</v>
      </c>
      <c r="BG227" s="17" t="s">
        <v>210</v>
      </c>
      <c r="BL227" s="18" t="s">
        <v>47</v>
      </c>
      <c r="BS227" s="19" t="s">
        <v>17</v>
      </c>
      <c r="BT227" s="19">
        <v>20</v>
      </c>
      <c r="BU227" s="19" t="s">
        <v>20</v>
      </c>
    </row>
    <row r="228" spans="1:75" x14ac:dyDescent="0.25">
      <c r="A228" s="14" t="s">
        <v>983</v>
      </c>
      <c r="B228" s="60">
        <f>VLOOKUP(A228,Pop!A260:B1204,2,FALSE)</f>
        <v>689</v>
      </c>
      <c r="C228" s="15" t="s">
        <v>17</v>
      </c>
      <c r="D228" s="16">
        <v>294</v>
      </c>
      <c r="E228" s="16" t="s">
        <v>17</v>
      </c>
      <c r="F228" s="27">
        <v>30</v>
      </c>
      <c r="G228" s="16" t="s">
        <v>21</v>
      </c>
      <c r="I228" s="24">
        <v>2000</v>
      </c>
      <c r="J228" s="16" t="s">
        <v>986</v>
      </c>
      <c r="K228" s="27">
        <v>63</v>
      </c>
      <c r="L228" s="27">
        <v>118</v>
      </c>
      <c r="N228" s="16" t="s">
        <v>987</v>
      </c>
      <c r="O228" s="16" t="s">
        <v>17</v>
      </c>
      <c r="P228" s="27">
        <v>30</v>
      </c>
      <c r="Q228" s="16" t="s">
        <v>21</v>
      </c>
      <c r="S228" s="24">
        <v>2000</v>
      </c>
      <c r="T228" s="27">
        <v>11</v>
      </c>
      <c r="U228" s="27">
        <v>283</v>
      </c>
      <c r="V228" s="27">
        <v>2208</v>
      </c>
      <c r="X228" s="16" t="s">
        <v>59</v>
      </c>
      <c r="Z228" s="27">
        <v>1265000</v>
      </c>
      <c r="AD228" s="17">
        <v>278</v>
      </c>
      <c r="AE228" s="17" t="s">
        <v>988</v>
      </c>
      <c r="AF228" s="22">
        <v>34.659999999999997</v>
      </c>
      <c r="AG228" s="17" t="s">
        <v>17</v>
      </c>
      <c r="AH228" s="22">
        <v>18</v>
      </c>
      <c r="AI228" s="39" t="str">
        <f>VLOOKUP(A228,'2016 Results'!C263:AG574,15,FALSE)</f>
        <v/>
      </c>
      <c r="AJ228" s="39"/>
      <c r="AK228" s="17" t="s">
        <v>989</v>
      </c>
      <c r="AL228" s="17" t="s">
        <v>21</v>
      </c>
      <c r="AO228" s="28">
        <v>0.6</v>
      </c>
      <c r="AP228" s="28">
        <v>0.6</v>
      </c>
      <c r="AR228" s="17" t="s">
        <v>19</v>
      </c>
      <c r="AW228" s="22">
        <v>34.46</v>
      </c>
      <c r="AX228" s="17" t="s">
        <v>17</v>
      </c>
      <c r="AY228" s="22">
        <v>18</v>
      </c>
      <c r="AZ228" s="25">
        <v>2000</v>
      </c>
      <c r="BA228" s="17" t="s">
        <v>21</v>
      </c>
      <c r="BC228" s="17" t="s">
        <v>990</v>
      </c>
      <c r="BD228" s="28">
        <v>0.6</v>
      </c>
      <c r="BE228" s="28">
        <v>0.6</v>
      </c>
      <c r="BG228" s="17" t="s">
        <v>19</v>
      </c>
      <c r="BL228" s="18" t="s">
        <v>20</v>
      </c>
      <c r="BS228" s="19" t="s">
        <v>20</v>
      </c>
      <c r="BU228" s="19" t="s">
        <v>17</v>
      </c>
      <c r="BV228" s="54" t="s">
        <v>991</v>
      </c>
    </row>
    <row r="229" spans="1:75" x14ac:dyDescent="0.25">
      <c r="A229" s="14" t="s">
        <v>1681</v>
      </c>
      <c r="B229" s="60">
        <f>VLOOKUP(A229,Pop!A261:B1205,2,FALSE)</f>
        <v>1468</v>
      </c>
      <c r="C229" s="15" t="s">
        <v>17</v>
      </c>
      <c r="D229" s="16">
        <v>640</v>
      </c>
      <c r="E229" s="16" t="s">
        <v>17</v>
      </c>
      <c r="F229" s="16">
        <v>25</v>
      </c>
      <c r="G229" s="16" t="s">
        <v>21</v>
      </c>
      <c r="I229" s="16">
        <v>1000</v>
      </c>
      <c r="J229" s="16">
        <v>12</v>
      </c>
      <c r="K229" s="16">
        <v>73</v>
      </c>
      <c r="L229" s="16">
        <v>108</v>
      </c>
      <c r="N229" s="16" t="s">
        <v>1684</v>
      </c>
      <c r="O229" s="16" t="s">
        <v>17</v>
      </c>
      <c r="P229" s="16" t="s">
        <v>1685</v>
      </c>
      <c r="Q229" s="16" t="s">
        <v>21</v>
      </c>
      <c r="S229" s="16">
        <v>1000</v>
      </c>
      <c r="T229" s="16" t="s">
        <v>1686</v>
      </c>
      <c r="U229" s="16">
        <v>313</v>
      </c>
      <c r="V229" s="26">
        <v>2413</v>
      </c>
      <c r="X229" s="16" t="s">
        <v>1687</v>
      </c>
      <c r="Z229" s="34">
        <v>519000</v>
      </c>
      <c r="AA229" s="16" t="s">
        <v>1688</v>
      </c>
      <c r="AB229" s="16" t="s">
        <v>1689</v>
      </c>
      <c r="AD229" s="17">
        <v>530</v>
      </c>
      <c r="AE229" s="17" t="s">
        <v>1690</v>
      </c>
      <c r="AF229" s="17">
        <v>31.82</v>
      </c>
      <c r="AG229" s="17" t="s">
        <v>17</v>
      </c>
      <c r="AH229" s="17">
        <v>13.55</v>
      </c>
      <c r="AI229" s="39" t="e">
        <f>VLOOKUP(A229,'2016 Results'!C264:AG575,15,FALSE)</f>
        <v>#N/A</v>
      </c>
      <c r="AJ229" s="39"/>
      <c r="AK229" s="17">
        <v>1000</v>
      </c>
      <c r="AL229" s="17" t="s">
        <v>21</v>
      </c>
      <c r="AN229" s="17">
        <v>6.09</v>
      </c>
      <c r="AW229" s="17" t="s">
        <v>1111</v>
      </c>
      <c r="AX229" s="17" t="s">
        <v>17</v>
      </c>
      <c r="AY229" s="17">
        <v>13.55</v>
      </c>
      <c r="AZ229" s="17">
        <v>1000</v>
      </c>
      <c r="BA229" s="17" t="s">
        <v>21</v>
      </c>
      <c r="BC229" s="17">
        <v>6.09</v>
      </c>
      <c r="BL229" s="18" t="s">
        <v>17</v>
      </c>
      <c r="BM229" s="18">
        <v>6.25</v>
      </c>
      <c r="BN229" s="18">
        <v>6.25</v>
      </c>
      <c r="BO229" s="18" t="s">
        <v>38</v>
      </c>
      <c r="BQ229" s="18" t="s">
        <v>1341</v>
      </c>
      <c r="BR229" s="18" t="s">
        <v>1691</v>
      </c>
      <c r="BS229" s="19" t="s">
        <v>20</v>
      </c>
      <c r="BU229" s="19" t="s">
        <v>17</v>
      </c>
      <c r="BV229" s="54" t="s">
        <v>1692</v>
      </c>
      <c r="BW229" s="57" t="s">
        <v>1693</v>
      </c>
    </row>
    <row r="230" spans="1:75" x14ac:dyDescent="0.25">
      <c r="A230" s="14" t="s">
        <v>489</v>
      </c>
      <c r="B230" s="60">
        <f>VLOOKUP(A230,Pop!A262:B1206,2,FALSE)</f>
        <v>296</v>
      </c>
      <c r="C230" s="15" t="s">
        <v>17</v>
      </c>
      <c r="D230" s="16">
        <v>130</v>
      </c>
      <c r="E230" s="16" t="s">
        <v>17</v>
      </c>
      <c r="F230" s="16">
        <v>18</v>
      </c>
      <c r="G230" s="16" t="s">
        <v>21</v>
      </c>
      <c r="I230" s="16">
        <v>2000</v>
      </c>
      <c r="J230" s="16" t="s">
        <v>492</v>
      </c>
      <c r="K230" s="16">
        <v>33</v>
      </c>
      <c r="L230" s="16">
        <v>58</v>
      </c>
      <c r="N230" s="16">
        <v>14</v>
      </c>
      <c r="O230" s="16" t="s">
        <v>17</v>
      </c>
      <c r="P230" s="16">
        <v>18</v>
      </c>
      <c r="Q230" s="16" t="s">
        <v>21</v>
      </c>
      <c r="S230" s="16">
        <v>2000</v>
      </c>
      <c r="T230" s="16" t="s">
        <v>492</v>
      </c>
      <c r="U230" s="16">
        <v>133</v>
      </c>
      <c r="V230" s="16">
        <v>712</v>
      </c>
      <c r="X230" s="16" t="s">
        <v>19</v>
      </c>
      <c r="Y230" s="16" t="s">
        <v>493</v>
      </c>
      <c r="AC230" s="16" t="s">
        <v>75</v>
      </c>
      <c r="AD230" s="17">
        <v>140</v>
      </c>
      <c r="AE230" s="17">
        <v>9</v>
      </c>
      <c r="AF230" s="17">
        <v>19.39</v>
      </c>
      <c r="AG230" s="17" t="s">
        <v>17</v>
      </c>
      <c r="AH230" s="17">
        <v>16</v>
      </c>
      <c r="AI230" s="39" t="str">
        <f>VLOOKUP(A230,'2016 Results'!C265:AG576,15,FALSE)</f>
        <v/>
      </c>
      <c r="AJ230" s="39"/>
      <c r="AK230" s="17" t="s">
        <v>494</v>
      </c>
      <c r="AL230" s="17" t="s">
        <v>21</v>
      </c>
      <c r="AN230" s="17" t="s">
        <v>495</v>
      </c>
      <c r="AP230" s="17" t="s">
        <v>496</v>
      </c>
      <c r="AR230" s="17" t="s">
        <v>80</v>
      </c>
      <c r="AW230" s="17">
        <v>19.39</v>
      </c>
      <c r="AX230" s="17" t="s">
        <v>17</v>
      </c>
      <c r="AY230" s="17">
        <v>16</v>
      </c>
      <c r="AZ230" s="17" t="s">
        <v>494</v>
      </c>
      <c r="BA230" s="17" t="s">
        <v>21</v>
      </c>
      <c r="BC230" s="17" t="s">
        <v>495</v>
      </c>
      <c r="BE230" s="17" t="s">
        <v>497</v>
      </c>
      <c r="BG230" s="17" t="s">
        <v>80</v>
      </c>
      <c r="BL230" s="18" t="s">
        <v>20</v>
      </c>
      <c r="BS230" s="19" t="s">
        <v>20</v>
      </c>
      <c r="BU230" s="19" t="s">
        <v>17</v>
      </c>
      <c r="BW230" s="57" t="s">
        <v>498</v>
      </c>
    </row>
    <row r="231" spans="1:75" x14ac:dyDescent="0.25">
      <c r="A231" s="14" t="s">
        <v>748</v>
      </c>
      <c r="B231" s="60">
        <f>VLOOKUP(A231,Pop!A263:B1207,2,FALSE)</f>
        <v>3431</v>
      </c>
      <c r="C231" s="15" t="s">
        <v>17</v>
      </c>
      <c r="D231" s="16">
        <v>2402</v>
      </c>
      <c r="E231" s="16" t="s">
        <v>17</v>
      </c>
      <c r="F231" s="16">
        <v>18.079999999999998</v>
      </c>
      <c r="G231" s="16" t="s">
        <v>227</v>
      </c>
      <c r="I231" s="16">
        <v>0</v>
      </c>
      <c r="J231" s="16">
        <v>2.7</v>
      </c>
      <c r="M231" s="16" t="s">
        <v>751</v>
      </c>
      <c r="N231" s="16">
        <v>280</v>
      </c>
      <c r="O231" s="16" t="s">
        <v>17</v>
      </c>
      <c r="P231" s="16">
        <v>18.079999999999998</v>
      </c>
      <c r="Q231" s="16" t="s">
        <v>227</v>
      </c>
      <c r="S231" s="16">
        <v>0</v>
      </c>
      <c r="T231" s="16">
        <v>2.7</v>
      </c>
      <c r="W231" s="16" t="s">
        <v>752</v>
      </c>
      <c r="X231" s="16" t="s">
        <v>19</v>
      </c>
      <c r="AD231" s="17">
        <v>1190</v>
      </c>
      <c r="AE231" s="17">
        <v>140</v>
      </c>
      <c r="AF231" s="17">
        <v>21.74</v>
      </c>
      <c r="AG231" s="17" t="s">
        <v>17</v>
      </c>
      <c r="AH231" s="17">
        <v>10.61</v>
      </c>
      <c r="AI231" s="39" t="e">
        <f>VLOOKUP(A231,'2016 Results'!C266:AG577,15,FALSE)</f>
        <v>#N/A</v>
      </c>
      <c r="AJ231" s="39"/>
      <c r="AK231" s="17">
        <v>0</v>
      </c>
      <c r="AL231" s="17" t="s">
        <v>227</v>
      </c>
      <c r="AN231" s="17">
        <v>1.59</v>
      </c>
      <c r="AQ231" s="17" t="s">
        <v>753</v>
      </c>
      <c r="AR231" s="17" t="s">
        <v>42</v>
      </c>
      <c r="AV231" s="17" t="s">
        <v>754</v>
      </c>
      <c r="AW231" s="17" t="s">
        <v>755</v>
      </c>
      <c r="AX231" s="17" t="s">
        <v>17</v>
      </c>
      <c r="AY231" s="17">
        <v>10.61</v>
      </c>
      <c r="AZ231" s="17">
        <v>0</v>
      </c>
      <c r="BA231" s="17" t="s">
        <v>227</v>
      </c>
      <c r="BC231" s="17">
        <v>1.59</v>
      </c>
      <c r="BF231" s="17" t="s">
        <v>756</v>
      </c>
      <c r="BG231" s="17" t="s">
        <v>42</v>
      </c>
      <c r="BK231" s="17" t="s">
        <v>756</v>
      </c>
      <c r="BL231" s="18" t="s">
        <v>17</v>
      </c>
      <c r="BM231" s="18">
        <v>2</v>
      </c>
      <c r="BN231" s="18">
        <v>3</v>
      </c>
      <c r="BO231" s="18" t="s">
        <v>38</v>
      </c>
      <c r="BR231" s="18" t="s">
        <v>757</v>
      </c>
      <c r="BS231" s="19" t="s">
        <v>20</v>
      </c>
      <c r="BU231" s="19" t="s">
        <v>20</v>
      </c>
    </row>
    <row r="232" spans="1:75" x14ac:dyDescent="0.25">
      <c r="A232" s="14" t="s">
        <v>2256</v>
      </c>
      <c r="B232" s="60">
        <f>VLOOKUP(A232,Pop!A264:B1208,2,FALSE)</f>
        <v>1648</v>
      </c>
      <c r="C232" s="15" t="s">
        <v>17</v>
      </c>
      <c r="D232" s="16">
        <v>748</v>
      </c>
      <c r="E232" s="16" t="s">
        <v>20</v>
      </c>
      <c r="K232" s="16">
        <v>60.6</v>
      </c>
      <c r="L232" s="16">
        <v>121</v>
      </c>
      <c r="N232" s="16">
        <v>86</v>
      </c>
      <c r="O232" s="16" t="s">
        <v>20</v>
      </c>
      <c r="U232" s="16">
        <v>286.8</v>
      </c>
      <c r="V232" s="16">
        <v>1932</v>
      </c>
      <c r="X232" s="16" t="s">
        <v>59</v>
      </c>
      <c r="Z232" s="26">
        <v>2000000</v>
      </c>
      <c r="AD232" s="17">
        <v>727</v>
      </c>
      <c r="AE232" s="17">
        <v>118</v>
      </c>
      <c r="AF232" s="17">
        <v>32.200000000000003</v>
      </c>
      <c r="AG232" s="17" t="s">
        <v>17</v>
      </c>
      <c r="AH232" s="17">
        <v>32.200000000000003</v>
      </c>
      <c r="AI232" s="39">
        <f>VLOOKUP(A232,'2016 Results'!C267:AG578,15,FALSE)</f>
        <v>32</v>
      </c>
      <c r="AJ232" s="39">
        <f t="shared" ref="AJ232:AJ265" si="4">AH232-AI232</f>
        <v>0.20000000000000284</v>
      </c>
      <c r="AK232" s="17">
        <v>4000</v>
      </c>
      <c r="AL232" s="17" t="s">
        <v>21</v>
      </c>
      <c r="AN232" s="17" t="s">
        <v>1749</v>
      </c>
      <c r="AP232" s="17">
        <v>3.3</v>
      </c>
      <c r="AR232" s="17" t="s">
        <v>19</v>
      </c>
      <c r="AW232" s="17">
        <v>32.200000000000003</v>
      </c>
      <c r="AX232" s="17" t="s">
        <v>17</v>
      </c>
      <c r="AY232" s="17" t="s">
        <v>1750</v>
      </c>
      <c r="AZ232" s="17">
        <v>4000</v>
      </c>
      <c r="BA232" s="17" t="s">
        <v>21</v>
      </c>
      <c r="BC232" s="17" t="s">
        <v>1749</v>
      </c>
      <c r="BE232" s="17">
        <v>3.3</v>
      </c>
      <c r="BG232" s="17" t="s">
        <v>19</v>
      </c>
      <c r="BL232" s="18" t="s">
        <v>20</v>
      </c>
      <c r="BS232" s="19" t="s">
        <v>20</v>
      </c>
      <c r="BU232" s="19" t="s">
        <v>20</v>
      </c>
      <c r="BW232" s="57" t="s">
        <v>2945</v>
      </c>
    </row>
    <row r="233" spans="1:75" x14ac:dyDescent="0.25">
      <c r="A233" s="14" t="s">
        <v>1057</v>
      </c>
      <c r="B233" s="60">
        <f>VLOOKUP(A233,Pop!A265:B1209,2,FALSE)</f>
        <v>821</v>
      </c>
      <c r="C233" s="15" t="s">
        <v>17</v>
      </c>
      <c r="D233" s="16">
        <v>359</v>
      </c>
      <c r="E233" s="16" t="s">
        <v>17</v>
      </c>
      <c r="F233" s="16">
        <v>13</v>
      </c>
      <c r="G233" s="16" t="s">
        <v>21</v>
      </c>
      <c r="I233" s="16">
        <v>0</v>
      </c>
      <c r="J233" s="16">
        <v>6.91</v>
      </c>
      <c r="K233" s="16">
        <v>47.55</v>
      </c>
      <c r="L233" s="16">
        <v>82.1</v>
      </c>
      <c r="N233" s="16">
        <v>65</v>
      </c>
      <c r="O233" s="16" t="s">
        <v>17</v>
      </c>
      <c r="P233" s="16">
        <v>13</v>
      </c>
      <c r="Q233" s="16" t="s">
        <v>21</v>
      </c>
      <c r="S233" s="16">
        <v>0</v>
      </c>
      <c r="T233" s="16">
        <v>6.91</v>
      </c>
      <c r="U233" s="16">
        <v>185.75</v>
      </c>
      <c r="V233" s="16">
        <v>1395</v>
      </c>
      <c r="X233" s="16" t="s">
        <v>175</v>
      </c>
      <c r="AB233" s="16" t="s">
        <v>1060</v>
      </c>
      <c r="AD233" s="17">
        <v>386</v>
      </c>
      <c r="AE233" s="17">
        <v>61</v>
      </c>
      <c r="AG233" s="17" t="s">
        <v>17</v>
      </c>
      <c r="AH233" s="17">
        <v>17.62</v>
      </c>
      <c r="AI233" s="39" t="str">
        <f>VLOOKUP(A233,'2016 Results'!C268:AG579,15,FALSE)</f>
        <v/>
      </c>
      <c r="AJ233" s="39"/>
      <c r="AK233" s="17">
        <v>0</v>
      </c>
      <c r="AL233" s="17" t="s">
        <v>21</v>
      </c>
      <c r="AN233" s="17">
        <v>3.53</v>
      </c>
      <c r="AP233" s="17">
        <v>3.53</v>
      </c>
      <c r="AR233" s="17" t="s">
        <v>80</v>
      </c>
      <c r="AU233" s="17">
        <v>800000</v>
      </c>
      <c r="AX233" s="17" t="s">
        <v>17</v>
      </c>
      <c r="AY233" s="17">
        <v>17.62</v>
      </c>
      <c r="AZ233" s="17">
        <v>0</v>
      </c>
      <c r="BA233" s="17" t="s">
        <v>21</v>
      </c>
      <c r="BC233" s="17">
        <v>3.53</v>
      </c>
      <c r="BE233" s="17">
        <v>3.53</v>
      </c>
      <c r="BG233" s="17" t="s">
        <v>80</v>
      </c>
      <c r="BJ233" s="17">
        <v>800000</v>
      </c>
      <c r="BL233" s="18" t="s">
        <v>20</v>
      </c>
      <c r="BS233" s="19" t="s">
        <v>20</v>
      </c>
      <c r="BU233" s="19" t="s">
        <v>20</v>
      </c>
    </row>
    <row r="234" spans="1:75" x14ac:dyDescent="0.25">
      <c r="A234" s="14" t="s">
        <v>522</v>
      </c>
      <c r="B234" s="60">
        <f>VLOOKUP(A234,Pop!A266:B1210,2,FALSE)</f>
        <v>2028</v>
      </c>
      <c r="C234" s="15" t="s">
        <v>17</v>
      </c>
      <c r="D234" s="16">
        <v>2028</v>
      </c>
      <c r="E234" s="16" t="s">
        <v>17</v>
      </c>
      <c r="F234" s="16">
        <v>12.41</v>
      </c>
      <c r="G234" s="16" t="s">
        <v>21</v>
      </c>
      <c r="I234" s="24">
        <v>1000</v>
      </c>
      <c r="J234" s="16" t="s">
        <v>525</v>
      </c>
      <c r="K234" s="16">
        <v>2385</v>
      </c>
      <c r="L234" s="16">
        <v>3815</v>
      </c>
      <c r="N234" s="16">
        <v>40</v>
      </c>
      <c r="O234" s="16" t="s">
        <v>17</v>
      </c>
      <c r="P234" s="16">
        <v>12.41</v>
      </c>
      <c r="Q234" s="16" t="s">
        <v>21</v>
      </c>
      <c r="S234" s="16">
        <v>1000</v>
      </c>
      <c r="T234" s="16">
        <v>241</v>
      </c>
      <c r="U234" s="16">
        <v>656500</v>
      </c>
      <c r="X234" s="16" t="s">
        <v>19</v>
      </c>
      <c r="AD234" s="17">
        <v>850</v>
      </c>
      <c r="AE234" s="17">
        <v>150</v>
      </c>
      <c r="AF234" s="17">
        <v>2417</v>
      </c>
      <c r="AG234" s="17" t="s">
        <v>17</v>
      </c>
      <c r="AI234" s="39"/>
      <c r="AJ234" s="39">
        <f t="shared" si="4"/>
        <v>0</v>
      </c>
      <c r="AK234" s="17">
        <v>1000</v>
      </c>
      <c r="AL234" s="17" t="s">
        <v>21</v>
      </c>
      <c r="AN234" s="17">
        <v>492</v>
      </c>
      <c r="AP234" s="17">
        <v>492</v>
      </c>
      <c r="AR234" s="17" t="s">
        <v>59</v>
      </c>
      <c r="AW234" s="17">
        <v>24170</v>
      </c>
      <c r="AX234" s="17" t="s">
        <v>17</v>
      </c>
      <c r="AY234" s="17">
        <v>2417</v>
      </c>
      <c r="AZ234" s="17">
        <v>1000</v>
      </c>
      <c r="BA234" s="17" t="s">
        <v>21</v>
      </c>
      <c r="BC234" s="17">
        <v>492</v>
      </c>
      <c r="BD234" s="17">
        <v>100</v>
      </c>
      <c r="BE234" s="17">
        <v>492</v>
      </c>
      <c r="BG234" s="17" t="s">
        <v>19</v>
      </c>
      <c r="BL234" s="18" t="s">
        <v>47</v>
      </c>
      <c r="BS234" s="19" t="s">
        <v>17</v>
      </c>
      <c r="BT234" s="19">
        <v>1273</v>
      </c>
      <c r="BU234" s="19" t="s">
        <v>20</v>
      </c>
    </row>
    <row r="235" spans="1:75" x14ac:dyDescent="0.25">
      <c r="A235" s="14" t="s">
        <v>1967</v>
      </c>
      <c r="B235" s="60">
        <f>VLOOKUP(A235,Pop!A267:B1211,2,FALSE)</f>
        <v>649</v>
      </c>
      <c r="C235" s="15" t="s">
        <v>17</v>
      </c>
      <c r="D235" s="16">
        <v>320</v>
      </c>
      <c r="E235" s="16" t="s">
        <v>17</v>
      </c>
      <c r="F235" s="16">
        <v>11.67</v>
      </c>
      <c r="G235" s="16" t="s">
        <v>21</v>
      </c>
      <c r="I235" s="16">
        <v>1167</v>
      </c>
      <c r="J235" s="16">
        <v>4.1999999999999997E-3</v>
      </c>
      <c r="K235" s="16">
        <v>66.8</v>
      </c>
      <c r="L235" s="16">
        <v>87.8</v>
      </c>
      <c r="N235" s="16">
        <v>45</v>
      </c>
      <c r="O235" s="16" t="s">
        <v>17</v>
      </c>
      <c r="P235" s="16">
        <v>11.67</v>
      </c>
      <c r="Q235" s="16" t="s">
        <v>21</v>
      </c>
      <c r="S235" s="16">
        <v>1167</v>
      </c>
      <c r="T235" s="16">
        <v>4.1999999999999997E-3</v>
      </c>
      <c r="U235" s="16">
        <v>150.80000000000001</v>
      </c>
      <c r="V235" s="16">
        <v>876.15</v>
      </c>
      <c r="X235" s="16" t="s">
        <v>18</v>
      </c>
      <c r="Z235" s="16">
        <v>249458.68</v>
      </c>
      <c r="AB235" s="16" t="s">
        <v>1970</v>
      </c>
      <c r="AD235" s="17">
        <v>320</v>
      </c>
      <c r="AE235" s="17">
        <v>45</v>
      </c>
      <c r="AF235" s="17">
        <v>23.84</v>
      </c>
      <c r="AG235" s="17" t="s">
        <v>17</v>
      </c>
      <c r="AH235" s="17">
        <v>11.67</v>
      </c>
      <c r="AI235" s="39" t="e">
        <f>VLOOKUP(A235,'2016 Results'!C270:AG581,15,FALSE)</f>
        <v>#N/A</v>
      </c>
      <c r="AJ235" s="39"/>
      <c r="AK235" s="17">
        <v>1167</v>
      </c>
      <c r="AL235" s="17" t="s">
        <v>21</v>
      </c>
      <c r="AN235" s="17">
        <v>1.1999999999999999E-3</v>
      </c>
      <c r="AP235" s="17">
        <v>21.67</v>
      </c>
      <c r="AR235" s="17" t="s">
        <v>22</v>
      </c>
      <c r="AT235" s="17">
        <v>993680</v>
      </c>
      <c r="AW235" s="17">
        <v>27.28</v>
      </c>
      <c r="AX235" s="17" t="s">
        <v>17</v>
      </c>
      <c r="AY235" s="17">
        <v>11.67</v>
      </c>
      <c r="AZ235" s="17">
        <v>1167</v>
      </c>
      <c r="BA235" s="17" t="s">
        <v>21</v>
      </c>
      <c r="BC235" s="17">
        <v>1.1999999999999999E-3</v>
      </c>
      <c r="BE235" s="17">
        <v>21.67</v>
      </c>
      <c r="BG235" s="17" t="s">
        <v>22</v>
      </c>
      <c r="BI235" s="17">
        <v>993680</v>
      </c>
      <c r="BL235" s="18" t="s">
        <v>20</v>
      </c>
      <c r="BS235" s="19" t="s">
        <v>20</v>
      </c>
      <c r="BU235" s="19" t="s">
        <v>20</v>
      </c>
    </row>
    <row r="236" spans="1:75" x14ac:dyDescent="0.25">
      <c r="A236" s="14" t="s">
        <v>2246</v>
      </c>
      <c r="B236" s="60">
        <f>VLOOKUP(A236,Pop!A268:B1212,2,FALSE)</f>
        <v>165</v>
      </c>
      <c r="C236" s="15" t="s">
        <v>17</v>
      </c>
      <c r="D236" s="16">
        <v>83</v>
      </c>
      <c r="E236" s="16" t="s">
        <v>17</v>
      </c>
      <c r="F236" s="16">
        <v>18</v>
      </c>
      <c r="G236" s="16" t="s">
        <v>21</v>
      </c>
      <c r="I236" s="16">
        <v>1000</v>
      </c>
      <c r="J236" s="16" t="s">
        <v>1454</v>
      </c>
      <c r="K236" s="16">
        <v>32</v>
      </c>
      <c r="L236" s="16">
        <v>49.5</v>
      </c>
      <c r="N236" s="16">
        <v>9</v>
      </c>
      <c r="O236" s="16" t="s">
        <v>17</v>
      </c>
      <c r="P236" s="16">
        <v>18</v>
      </c>
      <c r="Q236" s="16" t="s">
        <v>21</v>
      </c>
      <c r="S236" s="16">
        <v>1000</v>
      </c>
      <c r="T236" s="16" t="s">
        <v>1455</v>
      </c>
      <c r="U236" s="16">
        <v>101.65</v>
      </c>
      <c r="V236" s="16" t="s">
        <v>647</v>
      </c>
      <c r="X236" s="16" t="s">
        <v>19</v>
      </c>
      <c r="AD236" s="17">
        <v>82</v>
      </c>
      <c r="AE236" s="17">
        <v>9</v>
      </c>
      <c r="AF236" s="17">
        <v>23.73</v>
      </c>
      <c r="AG236" s="17" t="s">
        <v>17</v>
      </c>
      <c r="AH236" s="17">
        <v>23.5</v>
      </c>
      <c r="AI236" s="39" t="str">
        <f>VLOOKUP(A236,'2016 Results'!C271:AG582,15,FALSE)</f>
        <v/>
      </c>
      <c r="AJ236" s="39"/>
      <c r="AK236" s="17">
        <v>3400</v>
      </c>
      <c r="AL236" s="17" t="s">
        <v>21</v>
      </c>
      <c r="AN236" s="17" t="s">
        <v>1456</v>
      </c>
      <c r="AP236" s="17" t="s">
        <v>1457</v>
      </c>
      <c r="AR236" s="17" t="s">
        <v>19</v>
      </c>
      <c r="AW236" s="17">
        <v>23.5</v>
      </c>
      <c r="AX236" s="17" t="s">
        <v>17</v>
      </c>
      <c r="AY236" s="17">
        <v>23.5</v>
      </c>
      <c r="AZ236" s="17">
        <v>3400</v>
      </c>
      <c r="BA236" s="17" t="s">
        <v>21</v>
      </c>
      <c r="BC236" s="17" t="s">
        <v>1458</v>
      </c>
      <c r="BE236" s="17" t="s">
        <v>1459</v>
      </c>
      <c r="BG236" s="17" t="s">
        <v>19</v>
      </c>
      <c r="BL236" s="18" t="s">
        <v>20</v>
      </c>
      <c r="BS236" s="19" t="s">
        <v>20</v>
      </c>
      <c r="BU236" s="19" t="s">
        <v>17</v>
      </c>
      <c r="BV236" s="54">
        <v>13.65</v>
      </c>
      <c r="BW236" s="57" t="s">
        <v>1460</v>
      </c>
    </row>
    <row r="237" spans="1:75" x14ac:dyDescent="0.25">
      <c r="A237" s="14" t="s">
        <v>2024</v>
      </c>
      <c r="B237" s="60">
        <f>VLOOKUP(A237,Pop!A269:B1213,2,FALSE)</f>
        <v>536</v>
      </c>
      <c r="C237" s="15" t="s">
        <v>17</v>
      </c>
      <c r="D237" s="16">
        <v>310</v>
      </c>
      <c r="E237" s="16" t="s">
        <v>17</v>
      </c>
      <c r="F237" s="16">
        <v>29</v>
      </c>
      <c r="G237" s="16" t="s">
        <v>21</v>
      </c>
      <c r="I237" s="16">
        <v>0</v>
      </c>
      <c r="J237" s="16">
        <v>5.2700000000000004E-3</v>
      </c>
      <c r="K237" s="16">
        <v>5535</v>
      </c>
      <c r="L237" s="16">
        <v>81.7</v>
      </c>
      <c r="N237" s="16">
        <v>30</v>
      </c>
      <c r="O237" s="16" t="s">
        <v>17</v>
      </c>
      <c r="P237" s="16">
        <v>29</v>
      </c>
      <c r="Q237" s="16" t="s">
        <v>21</v>
      </c>
      <c r="S237" s="16">
        <v>0</v>
      </c>
      <c r="T237" s="16">
        <v>5.2700000000000004E-3</v>
      </c>
      <c r="U237" s="16">
        <v>161</v>
      </c>
      <c r="V237" s="16">
        <v>1083</v>
      </c>
      <c r="X237" s="16" t="s">
        <v>59</v>
      </c>
      <c r="Z237" s="24">
        <v>800000</v>
      </c>
      <c r="AD237" s="17">
        <v>310</v>
      </c>
      <c r="AE237" s="17">
        <v>40</v>
      </c>
      <c r="AF237" s="17">
        <v>20.12</v>
      </c>
      <c r="AG237" s="17" t="s">
        <v>17</v>
      </c>
      <c r="AH237" s="17">
        <v>11</v>
      </c>
      <c r="AI237" s="39" t="e">
        <f>VLOOKUP(A237,'2016 Results'!C272:AG583,15,FALSE)</f>
        <v>#N/A</v>
      </c>
      <c r="AJ237" s="39"/>
      <c r="AK237" s="17">
        <v>1000</v>
      </c>
      <c r="AL237" s="17" t="s">
        <v>21</v>
      </c>
      <c r="AN237" s="17">
        <v>2.2000000000000001E-3</v>
      </c>
      <c r="AP237" s="17">
        <v>2.2000000000000002</v>
      </c>
      <c r="AR237" s="17" t="s">
        <v>59</v>
      </c>
      <c r="AT237" s="17" t="s">
        <v>2027</v>
      </c>
      <c r="AW237" s="17">
        <v>20</v>
      </c>
      <c r="AX237" s="17" t="s">
        <v>17</v>
      </c>
      <c r="AY237" s="17">
        <v>11</v>
      </c>
      <c r="AZ237" s="17">
        <v>1000</v>
      </c>
      <c r="BA237" s="17" t="s">
        <v>21</v>
      </c>
      <c r="BC237" s="17">
        <v>2.2000000000000001E-3</v>
      </c>
      <c r="BE237" s="17">
        <v>2.2000000000000002</v>
      </c>
      <c r="BG237" s="17" t="s">
        <v>59</v>
      </c>
      <c r="BI237" s="17" t="s">
        <v>2028</v>
      </c>
      <c r="BL237" s="18" t="s">
        <v>17</v>
      </c>
      <c r="BM237" s="18">
        <v>3</v>
      </c>
      <c r="BN237" s="18">
        <v>3</v>
      </c>
      <c r="BO237" s="18" t="s">
        <v>38</v>
      </c>
      <c r="BQ237" s="18" t="s">
        <v>62</v>
      </c>
      <c r="BR237" s="18" t="s">
        <v>2029</v>
      </c>
      <c r="BS237" s="19" t="s">
        <v>17</v>
      </c>
      <c r="BT237" s="19">
        <v>14.5</v>
      </c>
      <c r="BU237" s="19" t="s">
        <v>20</v>
      </c>
    </row>
    <row r="238" spans="1:75" x14ac:dyDescent="0.25">
      <c r="A238" s="14" t="s">
        <v>34</v>
      </c>
      <c r="B238" s="60">
        <f>VLOOKUP(A238,Pop!A270:B1214,2,FALSE)</f>
        <v>879</v>
      </c>
      <c r="C238" s="15" t="s">
        <v>17</v>
      </c>
      <c r="D238" s="16">
        <v>0</v>
      </c>
      <c r="E238" s="16" t="s">
        <v>20</v>
      </c>
      <c r="O238" s="16" t="s">
        <v>20</v>
      </c>
      <c r="AD238" s="17">
        <v>352</v>
      </c>
      <c r="AE238" s="17">
        <v>17</v>
      </c>
      <c r="AF238" s="17">
        <v>50.5</v>
      </c>
      <c r="AG238" s="17" t="s">
        <v>17</v>
      </c>
      <c r="AH238" s="17">
        <v>50.5</v>
      </c>
      <c r="AI238" s="39">
        <f>VLOOKUP(A238,'2016 Results'!C273:AG584,15,FALSE)</f>
        <v>37.5</v>
      </c>
      <c r="AJ238" s="39">
        <f t="shared" si="4"/>
        <v>13</v>
      </c>
      <c r="AK238" s="17" t="s">
        <v>37</v>
      </c>
      <c r="AL238" s="17" t="s">
        <v>38</v>
      </c>
      <c r="AM238" s="17" t="s">
        <v>39</v>
      </c>
      <c r="AN238" s="17" t="s">
        <v>40</v>
      </c>
      <c r="AQ238" s="17" t="s">
        <v>41</v>
      </c>
      <c r="AR238" s="17" t="s">
        <v>42</v>
      </c>
      <c r="AV238" s="17" t="s">
        <v>43</v>
      </c>
      <c r="AW238" s="17">
        <v>83</v>
      </c>
      <c r="AX238" s="17" t="s">
        <v>17</v>
      </c>
      <c r="AY238" s="17">
        <v>83</v>
      </c>
      <c r="AZ238" s="17" t="s">
        <v>37</v>
      </c>
      <c r="BA238" s="17" t="s">
        <v>38</v>
      </c>
      <c r="BB238" s="17" t="s">
        <v>44</v>
      </c>
      <c r="BC238" s="17">
        <v>83</v>
      </c>
      <c r="BF238" s="17" t="s">
        <v>45</v>
      </c>
      <c r="BG238" s="17" t="s">
        <v>42</v>
      </c>
      <c r="BK238" s="17" t="s">
        <v>46</v>
      </c>
      <c r="BL238" s="18" t="s">
        <v>47</v>
      </c>
      <c r="BS238" s="19" t="s">
        <v>20</v>
      </c>
      <c r="BU238" s="19" t="s">
        <v>17</v>
      </c>
      <c r="BV238" s="54">
        <v>12.5</v>
      </c>
      <c r="BW238" s="57" t="s">
        <v>48</v>
      </c>
    </row>
    <row r="239" spans="1:75" x14ac:dyDescent="0.25">
      <c r="A239" s="14" t="s">
        <v>1300</v>
      </c>
      <c r="B239" s="60">
        <f>VLOOKUP(A239,Pop!A271:B1215,2,FALSE)</f>
        <v>362</v>
      </c>
      <c r="C239" s="15" t="s">
        <v>17</v>
      </c>
      <c r="D239" s="16">
        <v>152</v>
      </c>
      <c r="E239" s="16" t="s">
        <v>17</v>
      </c>
      <c r="F239" s="16">
        <v>11</v>
      </c>
      <c r="G239" s="16" t="s">
        <v>21</v>
      </c>
      <c r="I239" s="24">
        <v>1000</v>
      </c>
      <c r="J239" s="16">
        <v>5.75</v>
      </c>
      <c r="K239" s="16">
        <v>34</v>
      </c>
      <c r="L239" s="16">
        <v>62.75</v>
      </c>
      <c r="N239" s="16">
        <v>33</v>
      </c>
      <c r="O239" s="16" t="s">
        <v>17</v>
      </c>
      <c r="P239" s="16">
        <v>11</v>
      </c>
      <c r="Q239" s="16" t="s">
        <v>21</v>
      </c>
      <c r="S239" s="16">
        <v>1000</v>
      </c>
      <c r="T239" s="16">
        <v>5.75</v>
      </c>
      <c r="U239" s="16">
        <v>149</v>
      </c>
      <c r="V239" s="16">
        <v>1155.25</v>
      </c>
      <c r="X239" s="16" t="s">
        <v>19</v>
      </c>
      <c r="AC239" s="16" t="s">
        <v>75</v>
      </c>
      <c r="AD239" s="17">
        <v>152</v>
      </c>
      <c r="AE239" s="17">
        <v>33</v>
      </c>
      <c r="AF239" s="17">
        <v>15</v>
      </c>
      <c r="AG239" s="17" t="s">
        <v>17</v>
      </c>
      <c r="AH239" s="17">
        <v>9</v>
      </c>
      <c r="AI239" s="39" t="e">
        <f>VLOOKUP(A239,'2016 Results'!C274:AG585,15,FALSE)</f>
        <v>#N/A</v>
      </c>
      <c r="AJ239" s="39"/>
      <c r="AK239" s="25">
        <v>3000</v>
      </c>
      <c r="AL239" s="17" t="s">
        <v>21</v>
      </c>
      <c r="AN239" s="17">
        <v>1.5</v>
      </c>
      <c r="AP239" s="17">
        <v>9</v>
      </c>
      <c r="AR239" s="17" t="s">
        <v>19</v>
      </c>
      <c r="AW239" s="17">
        <v>9</v>
      </c>
      <c r="AX239" s="17" t="s">
        <v>17</v>
      </c>
      <c r="AY239" s="17">
        <v>9</v>
      </c>
      <c r="AZ239" s="17">
        <v>3000</v>
      </c>
      <c r="BA239" s="17" t="s">
        <v>21</v>
      </c>
      <c r="BC239" s="17">
        <v>1.5</v>
      </c>
      <c r="BE239" s="17">
        <v>9</v>
      </c>
      <c r="BG239" s="17" t="s">
        <v>19</v>
      </c>
      <c r="BL239" s="18" t="s">
        <v>20</v>
      </c>
      <c r="BS239" s="19" t="s">
        <v>20</v>
      </c>
      <c r="BU239" s="19" t="s">
        <v>20</v>
      </c>
    </row>
    <row r="240" spans="1:75" x14ac:dyDescent="0.25">
      <c r="A240" s="14" t="s">
        <v>917</v>
      </c>
      <c r="B240" s="60">
        <f>VLOOKUP(A240,Pop!A272:B1216,2,FALSE)</f>
        <v>422</v>
      </c>
      <c r="C240" s="15" t="s">
        <v>17</v>
      </c>
      <c r="D240" s="16">
        <v>180</v>
      </c>
      <c r="E240" s="16" t="s">
        <v>17</v>
      </c>
      <c r="F240" s="16">
        <v>15.45</v>
      </c>
      <c r="G240" s="16" t="s">
        <v>21</v>
      </c>
      <c r="I240" s="16">
        <v>0</v>
      </c>
      <c r="J240" s="16" t="s">
        <v>920</v>
      </c>
      <c r="K240" s="16">
        <v>34.799999999999997</v>
      </c>
      <c r="L240" s="16">
        <v>54.15</v>
      </c>
      <c r="N240" s="16">
        <v>30</v>
      </c>
      <c r="O240" s="16" t="s">
        <v>17</v>
      </c>
      <c r="P240" s="16">
        <v>15.45</v>
      </c>
      <c r="Q240" s="16" t="s">
        <v>21</v>
      </c>
      <c r="S240" s="16">
        <v>0</v>
      </c>
      <c r="T240" s="16" t="s">
        <v>920</v>
      </c>
      <c r="U240" s="16">
        <v>112.2</v>
      </c>
      <c r="V240" s="16">
        <v>789.45</v>
      </c>
      <c r="X240" s="16" t="s">
        <v>19</v>
      </c>
      <c r="AD240" s="17">
        <v>180</v>
      </c>
      <c r="AE240" s="17">
        <v>31</v>
      </c>
      <c r="AF240" s="17">
        <v>30.14</v>
      </c>
      <c r="AG240" s="17" t="s">
        <v>17</v>
      </c>
      <c r="AH240" s="17">
        <v>30.14</v>
      </c>
      <c r="AI240" s="39">
        <f>VLOOKUP(A240,'2016 Results'!C275:AG586,15,FALSE)</f>
        <v>24.26</v>
      </c>
      <c r="AJ240" s="39">
        <f t="shared" si="4"/>
        <v>5.879999999999999</v>
      </c>
      <c r="AK240" s="17">
        <v>0</v>
      </c>
      <c r="AL240" s="17" t="s">
        <v>21</v>
      </c>
      <c r="AN240" s="17" t="s">
        <v>921</v>
      </c>
      <c r="AO240" s="17">
        <v>100</v>
      </c>
      <c r="AP240" s="17">
        <v>3.42</v>
      </c>
      <c r="AR240" s="17" t="s">
        <v>19</v>
      </c>
      <c r="AW240" s="17">
        <v>47.24</v>
      </c>
      <c r="AX240" s="17" t="s">
        <v>17</v>
      </c>
      <c r="AY240" s="17">
        <v>30.14</v>
      </c>
      <c r="AZ240" s="17">
        <v>0</v>
      </c>
      <c r="BA240" s="17" t="s">
        <v>21</v>
      </c>
      <c r="BC240" s="17">
        <v>3.42</v>
      </c>
      <c r="BD240" s="17">
        <v>100</v>
      </c>
      <c r="BE240" s="17">
        <v>3.42</v>
      </c>
      <c r="BG240" s="17" t="s">
        <v>19</v>
      </c>
      <c r="BL240" s="18" t="s">
        <v>20</v>
      </c>
      <c r="BS240" s="19" t="s">
        <v>17</v>
      </c>
      <c r="BT240" s="19">
        <v>16.39</v>
      </c>
      <c r="BU240" s="19" t="s">
        <v>20</v>
      </c>
    </row>
    <row r="241" spans="1:75" x14ac:dyDescent="0.25">
      <c r="A241" s="14" t="s">
        <v>2040</v>
      </c>
      <c r="B241" s="60">
        <f>VLOOKUP(A241,Pop!A273:B1217,2,FALSE)</f>
        <v>3221</v>
      </c>
      <c r="C241" s="15" t="s">
        <v>17</v>
      </c>
      <c r="D241" s="16">
        <v>1260</v>
      </c>
      <c r="E241" s="16" t="s">
        <v>17</v>
      </c>
      <c r="F241" s="16" t="s">
        <v>2043</v>
      </c>
      <c r="G241" s="16" t="s">
        <v>38</v>
      </c>
      <c r="H241" s="16" t="s">
        <v>2044</v>
      </c>
      <c r="I241" s="16">
        <v>0</v>
      </c>
      <c r="J241" s="16" t="s">
        <v>2045</v>
      </c>
      <c r="M241" s="16" t="s">
        <v>2046</v>
      </c>
      <c r="N241" s="16">
        <v>262</v>
      </c>
      <c r="O241" s="16" t="s">
        <v>17</v>
      </c>
      <c r="P241" s="16" t="s">
        <v>2043</v>
      </c>
      <c r="Q241" s="16" t="s">
        <v>38</v>
      </c>
      <c r="R241" s="16" t="s">
        <v>2044</v>
      </c>
      <c r="S241" s="16">
        <v>0</v>
      </c>
      <c r="T241" s="16" t="s">
        <v>2045</v>
      </c>
      <c r="W241" s="16" t="s">
        <v>2047</v>
      </c>
      <c r="X241" s="16" t="s">
        <v>210</v>
      </c>
      <c r="AA241" s="16" t="s">
        <v>2048</v>
      </c>
      <c r="AD241" s="17">
        <v>1243</v>
      </c>
      <c r="AE241" s="17">
        <v>230</v>
      </c>
      <c r="AF241" s="17">
        <v>17.18</v>
      </c>
      <c r="AG241" s="17" t="s">
        <v>17</v>
      </c>
      <c r="AH241" s="17" t="s">
        <v>2043</v>
      </c>
      <c r="AI241" s="39" t="e">
        <f>VLOOKUP(A241,'2016 Results'!C276:AG587,15,FALSE)</f>
        <v>#N/A</v>
      </c>
      <c r="AJ241" s="39"/>
      <c r="AK241" s="17">
        <v>0</v>
      </c>
      <c r="AL241" s="17" t="s">
        <v>38</v>
      </c>
      <c r="AM241" s="17" t="s">
        <v>2044</v>
      </c>
      <c r="AO241" s="17" t="s">
        <v>2049</v>
      </c>
      <c r="AR241" s="17" t="s">
        <v>210</v>
      </c>
      <c r="AU241" s="17" t="s">
        <v>2050</v>
      </c>
      <c r="AW241" s="22">
        <v>37.4</v>
      </c>
      <c r="AX241" s="17" t="s">
        <v>17</v>
      </c>
      <c r="AY241" s="17" t="s">
        <v>2051</v>
      </c>
      <c r="AZ241" s="17">
        <v>0</v>
      </c>
      <c r="BA241" s="17" t="s">
        <v>38</v>
      </c>
      <c r="BB241" s="17" t="s">
        <v>2044</v>
      </c>
      <c r="BD241" s="17" t="s">
        <v>2052</v>
      </c>
      <c r="BG241" s="17" t="s">
        <v>210</v>
      </c>
      <c r="BJ241" s="17" t="s">
        <v>2053</v>
      </c>
      <c r="BL241" s="18" t="s">
        <v>17</v>
      </c>
      <c r="BM241" s="18" t="s">
        <v>2054</v>
      </c>
      <c r="BN241" s="18" t="s">
        <v>2054</v>
      </c>
      <c r="BO241" s="18" t="s">
        <v>38</v>
      </c>
      <c r="BQ241" s="18" t="s">
        <v>2054</v>
      </c>
      <c r="BS241" s="19" t="s">
        <v>17</v>
      </c>
      <c r="BT241" s="19" t="s">
        <v>2055</v>
      </c>
      <c r="BU241" s="19" t="s">
        <v>20</v>
      </c>
    </row>
    <row r="242" spans="1:75" ht="30" x14ac:dyDescent="0.25">
      <c r="A242" s="14" t="s">
        <v>1176</v>
      </c>
      <c r="B242" s="60">
        <f>VLOOKUP(A242,Pop!A274:B1218,2,FALSE)</f>
        <v>919</v>
      </c>
      <c r="C242" s="15" t="s">
        <v>17</v>
      </c>
      <c r="D242" s="16">
        <v>400</v>
      </c>
      <c r="E242" s="16" t="s">
        <v>17</v>
      </c>
      <c r="F242" s="16">
        <v>14.9</v>
      </c>
      <c r="G242" s="16" t="s">
        <v>21</v>
      </c>
      <c r="I242" s="16">
        <v>2000</v>
      </c>
      <c r="J242" s="16" t="s">
        <v>1179</v>
      </c>
      <c r="K242" s="16">
        <v>28.4</v>
      </c>
      <c r="L242" s="16">
        <v>50.9</v>
      </c>
      <c r="N242" s="16">
        <v>17</v>
      </c>
      <c r="O242" s="16" t="s">
        <v>17</v>
      </c>
      <c r="P242" s="16">
        <v>14.9</v>
      </c>
      <c r="Q242" s="16" t="s">
        <v>21</v>
      </c>
      <c r="S242" s="16">
        <v>2000</v>
      </c>
      <c r="T242" s="16">
        <v>4.5</v>
      </c>
      <c r="U242" s="16">
        <v>118.4</v>
      </c>
      <c r="W242" s="16" t="s">
        <v>1180</v>
      </c>
      <c r="X242" s="16" t="s">
        <v>19</v>
      </c>
      <c r="Y242" s="16" t="s">
        <v>1181</v>
      </c>
      <c r="AD242" s="17">
        <v>395</v>
      </c>
      <c r="AE242" s="17">
        <v>17</v>
      </c>
      <c r="AF242" s="17">
        <v>23</v>
      </c>
      <c r="AG242" s="17" t="s">
        <v>17</v>
      </c>
      <c r="AH242" s="17">
        <v>17</v>
      </c>
      <c r="AI242" s="39" t="e">
        <f>VLOOKUP(A242,'2016 Results'!C277:AG588,15,FALSE)</f>
        <v>#N/A</v>
      </c>
      <c r="AJ242" s="39"/>
      <c r="AK242" s="17">
        <v>2000</v>
      </c>
      <c r="AL242" s="17" t="s">
        <v>21</v>
      </c>
      <c r="AN242" s="17" t="s">
        <v>1182</v>
      </c>
      <c r="AP242" s="17" t="s">
        <v>1183</v>
      </c>
      <c r="AR242" s="17" t="s">
        <v>19</v>
      </c>
      <c r="AW242" s="17">
        <v>19</v>
      </c>
      <c r="AX242" s="17" t="s">
        <v>17</v>
      </c>
      <c r="AY242" s="17">
        <v>17</v>
      </c>
      <c r="AZ242" s="17">
        <v>2000</v>
      </c>
      <c r="BA242" s="17" t="s">
        <v>21</v>
      </c>
      <c r="BC242" s="17" t="s">
        <v>1184</v>
      </c>
      <c r="BE242" s="17" t="s">
        <v>1185</v>
      </c>
      <c r="BG242" s="17" t="s">
        <v>19</v>
      </c>
      <c r="BL242" s="18" t="s">
        <v>47</v>
      </c>
      <c r="BS242" s="19" t="s">
        <v>20</v>
      </c>
      <c r="BU242" s="19" t="s">
        <v>17</v>
      </c>
      <c r="BV242" s="54" t="s">
        <v>1186</v>
      </c>
    </row>
    <row r="243" spans="1:75" x14ac:dyDescent="0.25">
      <c r="A243" s="14" t="s">
        <v>2222</v>
      </c>
      <c r="B243" s="60">
        <f>VLOOKUP(A243,Pop!A275:B1219,2,FALSE)</f>
        <v>1458</v>
      </c>
      <c r="C243" s="15" t="s">
        <v>17</v>
      </c>
      <c r="D243" s="16">
        <v>550</v>
      </c>
      <c r="E243" s="16" t="s">
        <v>17</v>
      </c>
      <c r="F243" s="16">
        <v>19.170000000000002</v>
      </c>
      <c r="G243" s="16" t="s">
        <v>21</v>
      </c>
      <c r="I243" s="16">
        <v>2000</v>
      </c>
      <c r="J243" s="16" t="s">
        <v>57</v>
      </c>
      <c r="K243" s="16">
        <v>43.17</v>
      </c>
      <c r="L243" s="16">
        <v>83.17</v>
      </c>
      <c r="N243" s="16">
        <v>40</v>
      </c>
      <c r="O243" s="16" t="s">
        <v>17</v>
      </c>
      <c r="P243" s="16">
        <v>19.170000000000002</v>
      </c>
      <c r="Q243" s="16" t="s">
        <v>21</v>
      </c>
      <c r="S243" s="16">
        <v>2000</v>
      </c>
      <c r="T243" s="16" t="s">
        <v>58</v>
      </c>
      <c r="U243" s="16">
        <v>203.17</v>
      </c>
      <c r="V243" s="16">
        <v>1603.17</v>
      </c>
      <c r="X243" s="16" t="s">
        <v>19</v>
      </c>
      <c r="AD243" s="17">
        <v>510</v>
      </c>
      <c r="AE243" s="17">
        <v>40</v>
      </c>
      <c r="AF243" s="17">
        <v>70</v>
      </c>
      <c r="AG243" s="17" t="s">
        <v>17</v>
      </c>
      <c r="AH243" s="17">
        <v>46.64</v>
      </c>
      <c r="AI243" s="39" t="e">
        <f>VLOOKUP(A243,'2016 Results'!C278:AG589,15,FALSE)</f>
        <v>#N/A</v>
      </c>
      <c r="AJ243" s="39"/>
      <c r="AK243" s="17">
        <v>2000</v>
      </c>
      <c r="AL243" s="17" t="s">
        <v>21</v>
      </c>
      <c r="AN243" s="17">
        <v>12</v>
      </c>
      <c r="AR243" s="17" t="s">
        <v>59</v>
      </c>
      <c r="AT243" s="17" t="s">
        <v>60</v>
      </c>
      <c r="AW243" s="17">
        <v>46.64</v>
      </c>
      <c r="AX243" s="17" t="s">
        <v>17</v>
      </c>
      <c r="AY243" s="17">
        <v>46.64</v>
      </c>
      <c r="AZ243" s="17">
        <v>2000</v>
      </c>
      <c r="BA243" s="17" t="s">
        <v>21</v>
      </c>
      <c r="BC243" s="17" t="s">
        <v>61</v>
      </c>
      <c r="BG243" s="17" t="s">
        <v>59</v>
      </c>
      <c r="BL243" s="18" t="s">
        <v>17</v>
      </c>
      <c r="BM243" s="18">
        <v>1</v>
      </c>
      <c r="BN243" s="18">
        <v>2</v>
      </c>
      <c r="BO243" s="18" t="s">
        <v>38</v>
      </c>
      <c r="BR243" s="18" t="s">
        <v>62</v>
      </c>
      <c r="BS243" s="19" t="s">
        <v>20</v>
      </c>
      <c r="BU243" s="19" t="s">
        <v>17</v>
      </c>
      <c r="BV243" s="54" t="s">
        <v>63</v>
      </c>
      <c r="BW243" s="57" t="s">
        <v>64</v>
      </c>
    </row>
    <row r="244" spans="1:75" x14ac:dyDescent="0.25">
      <c r="A244" s="14" t="s">
        <v>1913</v>
      </c>
      <c r="B244" s="60">
        <f>VLOOKUP(A244,Pop!A278:B1222,2,FALSE)</f>
        <v>1629</v>
      </c>
      <c r="C244" s="15" t="s">
        <v>17</v>
      </c>
      <c r="D244" s="16">
        <v>520</v>
      </c>
      <c r="E244" s="16" t="s">
        <v>17</v>
      </c>
      <c r="F244" s="16">
        <v>7.04</v>
      </c>
      <c r="G244" s="16" t="s">
        <v>21</v>
      </c>
      <c r="I244" s="24">
        <v>1400</v>
      </c>
      <c r="J244" s="16" t="s">
        <v>1916</v>
      </c>
      <c r="K244" s="16">
        <v>25.15</v>
      </c>
      <c r="L244" s="16">
        <v>50.3</v>
      </c>
      <c r="N244" s="16">
        <v>34</v>
      </c>
      <c r="O244" s="16" t="s">
        <v>17</v>
      </c>
      <c r="Q244" s="16" t="s">
        <v>21</v>
      </c>
      <c r="S244" s="24">
        <v>1400</v>
      </c>
      <c r="T244" s="16">
        <v>5.03</v>
      </c>
      <c r="U244" s="16">
        <v>125.75</v>
      </c>
      <c r="V244" s="24">
        <v>1006</v>
      </c>
      <c r="X244" s="16" t="s">
        <v>175</v>
      </c>
      <c r="AB244" s="16" t="s">
        <v>1917</v>
      </c>
      <c r="AD244" s="17">
        <v>518</v>
      </c>
      <c r="AE244" s="17">
        <v>65</v>
      </c>
      <c r="AF244" s="17">
        <v>40.75</v>
      </c>
      <c r="AG244" s="17" t="s">
        <v>17</v>
      </c>
      <c r="AH244" s="17">
        <v>18.61</v>
      </c>
      <c r="AI244" s="39">
        <f>VLOOKUP(A244,'2016 Results'!C281:AG592,15,FALSE)</f>
        <v>9.51</v>
      </c>
      <c r="AJ244" s="39">
        <f t="shared" si="4"/>
        <v>9.1</v>
      </c>
      <c r="AK244" s="25">
        <v>1400</v>
      </c>
      <c r="AL244" s="17" t="s">
        <v>21</v>
      </c>
      <c r="AN244" s="17">
        <v>6.15</v>
      </c>
      <c r="AR244" s="17" t="s">
        <v>175</v>
      </c>
      <c r="AV244" s="17" t="s">
        <v>1918</v>
      </c>
      <c r="AX244" s="17" t="s">
        <v>17</v>
      </c>
      <c r="AY244" s="17">
        <v>18.61</v>
      </c>
      <c r="AZ244" s="25">
        <v>1400</v>
      </c>
      <c r="BA244" s="17" t="s">
        <v>21</v>
      </c>
      <c r="BC244" s="17">
        <v>6.15</v>
      </c>
      <c r="BG244" s="17" t="s">
        <v>175</v>
      </c>
      <c r="BK244" s="17" t="s">
        <v>1919</v>
      </c>
      <c r="BL244" s="18" t="s">
        <v>20</v>
      </c>
      <c r="BS244" s="19" t="s">
        <v>20</v>
      </c>
      <c r="BU244" s="19" t="s">
        <v>20</v>
      </c>
    </row>
    <row r="245" spans="1:75" x14ac:dyDescent="0.25">
      <c r="A245" s="14" t="s">
        <v>614</v>
      </c>
      <c r="B245" s="60">
        <f>VLOOKUP(A245,Pop!A279:B1223,2,FALSE)</f>
        <v>791</v>
      </c>
      <c r="C245" s="15" t="s">
        <v>17</v>
      </c>
      <c r="D245" s="16">
        <v>304</v>
      </c>
      <c r="E245" s="16" t="s">
        <v>17</v>
      </c>
      <c r="F245" s="16">
        <v>31.64</v>
      </c>
      <c r="G245" s="16" t="s">
        <v>21</v>
      </c>
      <c r="I245" s="16">
        <v>1500</v>
      </c>
      <c r="J245" s="16">
        <v>6.62</v>
      </c>
      <c r="K245" s="16">
        <v>148.34</v>
      </c>
      <c r="L245" s="16">
        <v>236.26</v>
      </c>
      <c r="M245" s="16" t="s">
        <v>617</v>
      </c>
      <c r="N245" s="16">
        <v>15</v>
      </c>
      <c r="O245" s="16" t="s">
        <v>17</v>
      </c>
      <c r="P245" s="16">
        <v>31.64</v>
      </c>
      <c r="Q245" s="16" t="s">
        <v>21</v>
      </c>
      <c r="S245" s="16">
        <v>1500</v>
      </c>
      <c r="T245" s="16">
        <v>6.62</v>
      </c>
      <c r="W245" s="16" t="s">
        <v>618</v>
      </c>
      <c r="X245" s="16" t="s">
        <v>59</v>
      </c>
      <c r="Z245" s="16" t="s">
        <v>619</v>
      </c>
      <c r="AD245" s="17">
        <v>304</v>
      </c>
      <c r="AE245" s="17">
        <v>15</v>
      </c>
      <c r="AF245" s="17">
        <v>72.2</v>
      </c>
      <c r="AG245" s="17" t="s">
        <v>17</v>
      </c>
      <c r="AH245" s="17">
        <v>52.94</v>
      </c>
      <c r="AI245" s="39" t="str">
        <f>VLOOKUP(A245,'2016 Results'!C282:AG593,15,FALSE)</f>
        <v/>
      </c>
      <c r="AJ245" s="39"/>
      <c r="AK245" s="17">
        <v>1500</v>
      </c>
      <c r="AL245" s="17" t="s">
        <v>21</v>
      </c>
      <c r="AN245" s="17">
        <v>10.5</v>
      </c>
      <c r="AR245" s="17" t="s">
        <v>59</v>
      </c>
      <c r="AT245" s="17" t="s">
        <v>620</v>
      </c>
      <c r="AW245" s="17">
        <v>72.2</v>
      </c>
      <c r="AX245" s="17" t="s">
        <v>17</v>
      </c>
      <c r="AY245" s="17">
        <v>52.94</v>
      </c>
      <c r="AZ245" s="17">
        <v>1500</v>
      </c>
      <c r="BA245" s="17" t="s">
        <v>21</v>
      </c>
      <c r="BC245" s="17">
        <v>10.5</v>
      </c>
      <c r="BG245" s="17" t="s">
        <v>59</v>
      </c>
      <c r="BI245" s="17" t="s">
        <v>621</v>
      </c>
      <c r="BL245" s="18" t="s">
        <v>20</v>
      </c>
      <c r="BS245" s="19" t="s">
        <v>20</v>
      </c>
      <c r="BU245" s="19" t="s">
        <v>20</v>
      </c>
    </row>
    <row r="246" spans="1:75" x14ac:dyDescent="0.25">
      <c r="A246" s="14" t="s">
        <v>938</v>
      </c>
      <c r="B246" s="60">
        <f>VLOOKUP(A246,Pop!A280:B1224,2,FALSE)</f>
        <v>819</v>
      </c>
      <c r="C246" s="15" t="s">
        <v>17</v>
      </c>
      <c r="D246" s="16">
        <v>350</v>
      </c>
      <c r="E246" s="16" t="s">
        <v>17</v>
      </c>
      <c r="F246" s="16">
        <v>11</v>
      </c>
      <c r="G246" s="16" t="s">
        <v>21</v>
      </c>
      <c r="I246" s="16">
        <v>2000</v>
      </c>
      <c r="J246" s="16">
        <v>4</v>
      </c>
      <c r="K246" s="16">
        <v>23</v>
      </c>
      <c r="L246" s="16">
        <v>41.5</v>
      </c>
      <c r="M246" s="16" t="s">
        <v>941</v>
      </c>
      <c r="N246" s="16">
        <v>60</v>
      </c>
      <c r="O246" s="16" t="s">
        <v>17</v>
      </c>
      <c r="P246" s="16">
        <v>11</v>
      </c>
      <c r="Q246" s="16" t="s">
        <v>21</v>
      </c>
      <c r="S246" s="16">
        <v>2000</v>
      </c>
      <c r="T246" s="16">
        <v>4</v>
      </c>
      <c r="U246" s="16">
        <v>90.25</v>
      </c>
      <c r="V246" s="16">
        <v>659</v>
      </c>
      <c r="W246" s="16" t="s">
        <v>287</v>
      </c>
      <c r="X246" s="16" t="s">
        <v>19</v>
      </c>
      <c r="AD246" s="17">
        <v>342</v>
      </c>
      <c r="AE246" s="17">
        <v>55</v>
      </c>
      <c r="AF246" s="17">
        <v>15</v>
      </c>
      <c r="AG246" s="17" t="s">
        <v>17</v>
      </c>
      <c r="AH246" s="17">
        <v>11</v>
      </c>
      <c r="AI246" s="39" t="str">
        <f>VLOOKUP(A246,'2016 Results'!C283:AG594,15,FALSE)</f>
        <v/>
      </c>
      <c r="AJ246" s="39"/>
      <c r="AK246" s="17">
        <v>2000</v>
      </c>
      <c r="AL246" s="17" t="s">
        <v>21</v>
      </c>
      <c r="AN246" s="17" t="s">
        <v>141</v>
      </c>
      <c r="AO246" s="17">
        <v>100</v>
      </c>
      <c r="AQ246" s="17" t="s">
        <v>141</v>
      </c>
      <c r="AR246" s="17" t="s">
        <v>19</v>
      </c>
      <c r="AW246" s="17">
        <v>80</v>
      </c>
      <c r="AX246" s="17" t="s">
        <v>17</v>
      </c>
      <c r="AY246" s="17">
        <v>11</v>
      </c>
      <c r="AZ246" s="17">
        <v>2000</v>
      </c>
      <c r="BA246" s="17" t="s">
        <v>21</v>
      </c>
      <c r="BF246" s="17" t="s">
        <v>141</v>
      </c>
      <c r="BG246" s="17" t="s">
        <v>19</v>
      </c>
      <c r="BL246" s="18" t="s">
        <v>20</v>
      </c>
      <c r="BS246" s="19" t="s">
        <v>17</v>
      </c>
      <c r="BT246" s="19">
        <v>12.35</v>
      </c>
      <c r="BU246" s="19" t="s">
        <v>20</v>
      </c>
    </row>
    <row r="247" spans="1:75" x14ac:dyDescent="0.25">
      <c r="A247" s="14" t="s">
        <v>471</v>
      </c>
      <c r="B247" s="60">
        <f>VLOOKUP(A247,Pop!A282:B1226,2,FALSE)</f>
        <v>2067</v>
      </c>
      <c r="C247" s="15" t="s">
        <v>17</v>
      </c>
      <c r="D247" s="16">
        <v>799</v>
      </c>
      <c r="E247" s="16" t="s">
        <v>17</v>
      </c>
      <c r="F247" s="16">
        <v>8.81</v>
      </c>
      <c r="G247" s="16" t="s">
        <v>21</v>
      </c>
      <c r="I247" s="16">
        <v>2000</v>
      </c>
      <c r="J247" s="16">
        <v>4.21</v>
      </c>
      <c r="K247" s="16">
        <v>21.44</v>
      </c>
      <c r="L247" s="16">
        <v>42.49</v>
      </c>
      <c r="N247" s="16">
        <v>125</v>
      </c>
      <c r="O247" s="16" t="s">
        <v>17</v>
      </c>
      <c r="P247" s="16">
        <v>9.44</v>
      </c>
      <c r="Q247" s="16" t="s">
        <v>21</v>
      </c>
      <c r="S247" s="16">
        <v>2000</v>
      </c>
      <c r="T247" s="16">
        <v>5.47</v>
      </c>
      <c r="U247" s="16">
        <v>135.25</v>
      </c>
      <c r="V247" s="16">
        <v>1092.5</v>
      </c>
      <c r="X247" s="16" t="s">
        <v>19</v>
      </c>
      <c r="AD247" s="17">
        <v>793</v>
      </c>
      <c r="AE247" s="17">
        <v>114</v>
      </c>
      <c r="AF247" s="17">
        <v>35.83</v>
      </c>
      <c r="AG247" s="17" t="s">
        <v>17</v>
      </c>
      <c r="AH247" s="17">
        <v>19.38</v>
      </c>
      <c r="AI247" s="39" t="str">
        <f>VLOOKUP(A247,'2016 Results'!C285:AG596,15,FALSE)</f>
        <v/>
      </c>
      <c r="AJ247" s="39"/>
      <c r="AK247" s="17">
        <v>2000</v>
      </c>
      <c r="AL247" s="17" t="s">
        <v>21</v>
      </c>
      <c r="AN247" s="17">
        <v>9.26</v>
      </c>
      <c r="AO247" s="17">
        <v>220</v>
      </c>
      <c r="AR247" s="17" t="s">
        <v>59</v>
      </c>
      <c r="AT247" s="17">
        <v>3938000</v>
      </c>
      <c r="AW247" s="17">
        <v>95.9</v>
      </c>
      <c r="AX247" s="17" t="s">
        <v>17</v>
      </c>
      <c r="AY247" s="17">
        <v>20.77</v>
      </c>
      <c r="AZ247" s="17">
        <v>2000</v>
      </c>
      <c r="BA247" s="17" t="s">
        <v>21</v>
      </c>
      <c r="BC247" s="17">
        <v>12.04</v>
      </c>
      <c r="BD247" s="17">
        <v>220</v>
      </c>
      <c r="BG247" s="17" t="s">
        <v>59</v>
      </c>
      <c r="BI247" s="17">
        <v>3938000</v>
      </c>
      <c r="BL247" s="18" t="s">
        <v>20</v>
      </c>
      <c r="BS247" s="19" t="s">
        <v>17</v>
      </c>
      <c r="BT247" s="19">
        <v>12</v>
      </c>
      <c r="BU247" s="19" t="s">
        <v>17</v>
      </c>
      <c r="BV247" s="54">
        <v>4</v>
      </c>
    </row>
    <row r="248" spans="1:75" ht="60" x14ac:dyDescent="0.25">
      <c r="A248" s="14" t="s">
        <v>1777</v>
      </c>
      <c r="B248" s="60">
        <f>VLOOKUP(A248,Pop!A283:B1227,2,FALSE)</f>
        <v>3897</v>
      </c>
      <c r="C248" s="15" t="s">
        <v>17</v>
      </c>
      <c r="D248" s="16">
        <v>1452</v>
      </c>
      <c r="E248" s="16" t="s">
        <v>17</v>
      </c>
      <c r="F248" s="16" t="s">
        <v>1780</v>
      </c>
      <c r="G248" s="16" t="s">
        <v>21</v>
      </c>
      <c r="I248" s="16" t="s">
        <v>1781</v>
      </c>
      <c r="J248" s="30" t="s">
        <v>1782</v>
      </c>
      <c r="M248" s="16" t="s">
        <v>1783</v>
      </c>
      <c r="N248" s="16">
        <v>292</v>
      </c>
      <c r="O248" s="16" t="s">
        <v>17</v>
      </c>
      <c r="P248" s="16" t="s">
        <v>1784</v>
      </c>
      <c r="Q248" s="16" t="s">
        <v>21</v>
      </c>
      <c r="S248" s="16">
        <v>3000</v>
      </c>
      <c r="T248" s="16" t="s">
        <v>1785</v>
      </c>
      <c r="W248" s="16" t="s">
        <v>1786</v>
      </c>
      <c r="X248" s="16" t="s">
        <v>42</v>
      </c>
      <c r="AB248" s="16" t="s">
        <v>1787</v>
      </c>
      <c r="AD248" s="17">
        <v>1451</v>
      </c>
      <c r="AE248" s="17">
        <v>225</v>
      </c>
      <c r="AF248" s="17" t="s">
        <v>1788</v>
      </c>
      <c r="AG248" s="17" t="s">
        <v>17</v>
      </c>
      <c r="AH248" s="17" t="s">
        <v>1789</v>
      </c>
      <c r="AI248" s="39">
        <f>VLOOKUP(A248,'2016 Results'!C286:AG597,15,FALSE)</f>
        <v>19.55</v>
      </c>
      <c r="AJ248" s="39"/>
      <c r="AK248" s="17" t="s">
        <v>1790</v>
      </c>
      <c r="AL248" s="17" t="s">
        <v>21</v>
      </c>
      <c r="AN248" s="17" t="s">
        <v>1791</v>
      </c>
      <c r="AP248" s="17">
        <v>3.39</v>
      </c>
      <c r="AR248" s="17" t="s">
        <v>42</v>
      </c>
      <c r="AV248" s="17" t="s">
        <v>1787</v>
      </c>
      <c r="AW248" s="17" t="s">
        <v>1789</v>
      </c>
      <c r="AX248" s="17" t="s">
        <v>17</v>
      </c>
      <c r="AY248" s="17" t="s">
        <v>1792</v>
      </c>
      <c r="AZ248" s="17" t="s">
        <v>1431</v>
      </c>
      <c r="BA248" s="17" t="s">
        <v>21</v>
      </c>
      <c r="BC248" s="17">
        <v>3.39</v>
      </c>
      <c r="BE248" s="17" t="s">
        <v>1793</v>
      </c>
      <c r="BG248" s="17" t="s">
        <v>42</v>
      </c>
      <c r="BK248" s="17" t="s">
        <v>1787</v>
      </c>
      <c r="BL248" s="18" t="s">
        <v>17</v>
      </c>
      <c r="BM248" s="18">
        <v>2</v>
      </c>
      <c r="BN248" s="18" t="s">
        <v>1794</v>
      </c>
      <c r="BO248" s="18" t="s">
        <v>23</v>
      </c>
      <c r="BP248" s="18" t="s">
        <v>1795</v>
      </c>
      <c r="BS248" s="19" t="s">
        <v>20</v>
      </c>
      <c r="BU248" s="19" t="s">
        <v>17</v>
      </c>
      <c r="BV248" s="54" t="s">
        <v>1796</v>
      </c>
    </row>
    <row r="249" spans="1:75" x14ac:dyDescent="0.25">
      <c r="A249" s="14" t="s">
        <v>1020</v>
      </c>
      <c r="B249" s="60">
        <f>VLOOKUP(A249,Pop!A284:B1228,2,FALSE)</f>
        <v>9874</v>
      </c>
      <c r="C249" s="15" t="s">
        <v>17</v>
      </c>
      <c r="D249" s="16" t="s">
        <v>1022</v>
      </c>
      <c r="E249" s="16" t="s">
        <v>17</v>
      </c>
      <c r="F249" s="16">
        <v>11.03</v>
      </c>
      <c r="G249" s="16" t="s">
        <v>227</v>
      </c>
      <c r="I249" s="16">
        <v>245</v>
      </c>
      <c r="J249" s="16">
        <v>4.49</v>
      </c>
      <c r="M249" s="16" t="s">
        <v>1023</v>
      </c>
      <c r="N249" s="16" t="s">
        <v>1024</v>
      </c>
      <c r="O249" s="16" t="s">
        <v>17</v>
      </c>
      <c r="P249" s="16" t="s">
        <v>1025</v>
      </c>
      <c r="Q249" s="16" t="s">
        <v>227</v>
      </c>
      <c r="S249" s="16" t="s">
        <v>1026</v>
      </c>
      <c r="T249" s="16">
        <v>4.49</v>
      </c>
      <c r="W249" s="16" t="s">
        <v>1023</v>
      </c>
      <c r="X249" s="16" t="s">
        <v>59</v>
      </c>
      <c r="Z249" s="24">
        <v>3398966</v>
      </c>
      <c r="AD249" s="17">
        <v>3454</v>
      </c>
      <c r="AE249" s="17">
        <v>301</v>
      </c>
      <c r="AG249" s="17" t="s">
        <v>17</v>
      </c>
      <c r="AH249" s="17">
        <v>13.07</v>
      </c>
      <c r="AI249" s="39" t="str">
        <f>VLOOKUP(A249,'2016 Results'!C287:AG598,15,FALSE)</f>
        <v/>
      </c>
      <c r="AJ249" s="39"/>
      <c r="AK249" s="17">
        <v>245</v>
      </c>
      <c r="AL249" s="17" t="s">
        <v>227</v>
      </c>
      <c r="AN249" s="17" t="s">
        <v>1027</v>
      </c>
      <c r="AO249" s="17" t="s">
        <v>1028</v>
      </c>
      <c r="AP249" s="17" t="s">
        <v>1029</v>
      </c>
      <c r="AR249" s="17" t="s">
        <v>59</v>
      </c>
      <c r="AT249" s="17" t="s">
        <v>1030</v>
      </c>
      <c r="AX249" s="17" t="s">
        <v>17</v>
      </c>
      <c r="AY249" s="17">
        <v>13.07</v>
      </c>
      <c r="AZ249" s="17" t="s">
        <v>1031</v>
      </c>
      <c r="BA249" s="17" t="s">
        <v>227</v>
      </c>
      <c r="BC249" s="17" t="s">
        <v>1027</v>
      </c>
      <c r="BD249" s="17" t="s">
        <v>1032</v>
      </c>
      <c r="BE249" s="17" t="s">
        <v>1029</v>
      </c>
      <c r="BG249" s="17" t="s">
        <v>19</v>
      </c>
      <c r="BL249" s="18" t="s">
        <v>20</v>
      </c>
      <c r="BS249" s="19" t="s">
        <v>17</v>
      </c>
      <c r="BU249" s="19" t="s">
        <v>20</v>
      </c>
    </row>
    <row r="250" spans="1:75" x14ac:dyDescent="0.25">
      <c r="A250" s="14" t="s">
        <v>2251</v>
      </c>
      <c r="B250" s="60">
        <f>VLOOKUP(A250,Pop!A285:B1229,2,FALSE)</f>
        <v>966</v>
      </c>
      <c r="C250" s="15" t="s">
        <v>17</v>
      </c>
      <c r="D250" s="16">
        <v>371</v>
      </c>
      <c r="E250" s="16" t="s">
        <v>17</v>
      </c>
      <c r="F250" s="16">
        <v>12</v>
      </c>
      <c r="G250" s="16" t="s">
        <v>21</v>
      </c>
      <c r="I250" s="16">
        <v>0</v>
      </c>
      <c r="J250" s="16" t="s">
        <v>1532</v>
      </c>
      <c r="K250" s="16">
        <v>46.5</v>
      </c>
      <c r="L250" s="16">
        <v>81</v>
      </c>
      <c r="M250" s="16" t="s">
        <v>1533</v>
      </c>
      <c r="N250" s="16">
        <v>72</v>
      </c>
      <c r="O250" s="16" t="s">
        <v>17</v>
      </c>
      <c r="P250" s="16">
        <v>12</v>
      </c>
      <c r="Q250" s="16" t="s">
        <v>38</v>
      </c>
      <c r="R250" s="16" t="s">
        <v>1534</v>
      </c>
      <c r="S250" s="16">
        <v>0</v>
      </c>
      <c r="T250" s="16" t="s">
        <v>1535</v>
      </c>
      <c r="U250" s="16">
        <v>172.5</v>
      </c>
      <c r="V250" s="16">
        <v>1392</v>
      </c>
      <c r="W250" s="16" t="s">
        <v>1533</v>
      </c>
      <c r="X250" s="16" t="s">
        <v>19</v>
      </c>
      <c r="AC250" s="16" t="s">
        <v>95</v>
      </c>
      <c r="AD250" s="17">
        <v>366</v>
      </c>
      <c r="AE250" s="17">
        <v>61</v>
      </c>
      <c r="AF250" s="17">
        <v>23.7</v>
      </c>
      <c r="AG250" s="17" t="s">
        <v>17</v>
      </c>
      <c r="AH250" s="17">
        <v>10.7</v>
      </c>
      <c r="AI250" s="39">
        <f>VLOOKUP(A250,'2016 Results'!C288:AG599,15,FALSE)</f>
        <v>10.7</v>
      </c>
      <c r="AJ250" s="39">
        <f t="shared" si="4"/>
        <v>0</v>
      </c>
      <c r="AK250" s="17">
        <v>0</v>
      </c>
      <c r="AL250" s="17" t="s">
        <v>21</v>
      </c>
      <c r="AN250" s="17" t="s">
        <v>1536</v>
      </c>
      <c r="AP250" s="17" t="s">
        <v>1537</v>
      </c>
      <c r="AR250" s="17" t="s">
        <v>59</v>
      </c>
      <c r="AT250" s="17" t="s">
        <v>1538</v>
      </c>
      <c r="AX250" s="17" t="s">
        <v>17</v>
      </c>
      <c r="AY250" s="17">
        <v>10.7</v>
      </c>
      <c r="AZ250" s="17">
        <v>0</v>
      </c>
      <c r="BA250" s="17" t="s">
        <v>21</v>
      </c>
      <c r="BC250" s="17" t="s">
        <v>1539</v>
      </c>
      <c r="BE250" s="17" t="s">
        <v>1540</v>
      </c>
      <c r="BF250" s="17" t="s">
        <v>1541</v>
      </c>
      <c r="BG250" s="17" t="s">
        <v>59</v>
      </c>
      <c r="BI250" s="17" t="s">
        <v>1538</v>
      </c>
      <c r="BL250" s="18" t="s">
        <v>20</v>
      </c>
      <c r="BS250" s="19" t="s">
        <v>20</v>
      </c>
      <c r="BU250" s="19" t="s">
        <v>17</v>
      </c>
      <c r="BV250" s="54">
        <v>8.5</v>
      </c>
      <c r="BW250" s="57" t="s">
        <v>1542</v>
      </c>
    </row>
    <row r="251" spans="1:75" x14ac:dyDescent="0.25">
      <c r="A251" s="14" t="s">
        <v>2237</v>
      </c>
      <c r="B251" s="60">
        <f>VLOOKUP(A251,Pop!A286:B1230,2,FALSE)</f>
        <v>88</v>
      </c>
      <c r="C251" s="15" t="s">
        <v>17</v>
      </c>
      <c r="D251" s="16">
        <v>47</v>
      </c>
      <c r="E251" s="16" t="s">
        <v>17</v>
      </c>
      <c r="F251" s="16">
        <v>44</v>
      </c>
      <c r="G251" s="16" t="s">
        <v>21</v>
      </c>
      <c r="I251" s="16">
        <v>1000</v>
      </c>
      <c r="J251" s="16" t="s">
        <v>978</v>
      </c>
      <c r="K251" s="16">
        <v>52</v>
      </c>
      <c r="L251" s="16">
        <v>62</v>
      </c>
      <c r="M251" s="16" t="s">
        <v>979</v>
      </c>
      <c r="N251" s="16">
        <v>0</v>
      </c>
      <c r="O251" s="16" t="s">
        <v>20</v>
      </c>
      <c r="U251" s="16" t="s">
        <v>647</v>
      </c>
      <c r="V251" s="16" t="s">
        <v>647</v>
      </c>
      <c r="W251" s="16" t="s">
        <v>647</v>
      </c>
      <c r="X251" s="16" t="s">
        <v>19</v>
      </c>
      <c r="AD251" s="17">
        <v>44</v>
      </c>
      <c r="AF251" s="17">
        <v>49</v>
      </c>
      <c r="AG251" s="17" t="s">
        <v>17</v>
      </c>
      <c r="AH251" s="17">
        <v>48</v>
      </c>
      <c r="AI251" s="39" t="e">
        <f>VLOOKUP(A251,'2016 Results'!C289:AG600,15,FALSE)</f>
        <v>#N/A</v>
      </c>
      <c r="AJ251" s="39"/>
      <c r="AL251" s="17" t="s">
        <v>38</v>
      </c>
      <c r="AM251" s="17" t="s">
        <v>980</v>
      </c>
      <c r="AR251" s="17" t="s">
        <v>19</v>
      </c>
      <c r="AX251" s="17" t="s">
        <v>20</v>
      </c>
      <c r="BG251" s="17" t="s">
        <v>42</v>
      </c>
      <c r="BK251" s="17" t="s">
        <v>981</v>
      </c>
      <c r="BL251" s="18" t="s">
        <v>20</v>
      </c>
      <c r="BS251" s="19" t="s">
        <v>20</v>
      </c>
      <c r="BU251" s="19" t="s">
        <v>20</v>
      </c>
      <c r="BW251" s="57" t="s">
        <v>2946</v>
      </c>
    </row>
    <row r="252" spans="1:75" x14ac:dyDescent="0.25">
      <c r="A252" s="14" t="s">
        <v>1093</v>
      </c>
      <c r="B252" s="60">
        <f>VLOOKUP(A252,Pop!A287:B1231,2,FALSE)</f>
        <v>8070</v>
      </c>
      <c r="C252" s="15" t="s">
        <v>17</v>
      </c>
      <c r="D252" s="16">
        <v>3148</v>
      </c>
      <c r="E252" s="16" t="s">
        <v>17</v>
      </c>
      <c r="F252" s="16">
        <v>10</v>
      </c>
      <c r="G252" s="16" t="s">
        <v>227</v>
      </c>
      <c r="I252" s="16">
        <v>0</v>
      </c>
      <c r="J252" s="16" t="s">
        <v>1095</v>
      </c>
      <c r="M252" s="16" t="s">
        <v>1096</v>
      </c>
      <c r="N252" s="16">
        <v>342</v>
      </c>
      <c r="O252" s="16" t="s">
        <v>17</v>
      </c>
      <c r="P252" s="16" t="s">
        <v>1097</v>
      </c>
      <c r="Q252" s="16" t="s">
        <v>227</v>
      </c>
      <c r="S252" s="16">
        <v>0</v>
      </c>
      <c r="T252" s="16" t="s">
        <v>1098</v>
      </c>
      <c r="W252" s="16" t="s">
        <v>1099</v>
      </c>
      <c r="X252" s="16" t="s">
        <v>19</v>
      </c>
      <c r="AD252" s="17">
        <v>3148</v>
      </c>
      <c r="AE252" s="17">
        <v>342</v>
      </c>
      <c r="AF252" s="17">
        <v>31.25</v>
      </c>
      <c r="AG252" s="17" t="s">
        <v>17</v>
      </c>
      <c r="AH252" s="17">
        <v>20</v>
      </c>
      <c r="AI252" s="39" t="e">
        <f>VLOOKUP(A252,'2016 Results'!C290:AG601,15,FALSE)</f>
        <v>#N/A</v>
      </c>
      <c r="AJ252" s="39"/>
      <c r="AK252" s="17">
        <v>0</v>
      </c>
      <c r="AL252" s="17" t="s">
        <v>227</v>
      </c>
      <c r="AN252" s="17">
        <v>3.75</v>
      </c>
      <c r="AQ252" s="17">
        <v>23.75</v>
      </c>
      <c r="AR252" s="17" t="s">
        <v>19</v>
      </c>
      <c r="AX252" s="17" t="s">
        <v>17</v>
      </c>
      <c r="AY252" s="17" t="s">
        <v>1100</v>
      </c>
      <c r="AZ252" s="17">
        <v>0</v>
      </c>
      <c r="BA252" s="17" t="s">
        <v>227</v>
      </c>
      <c r="BC252" s="17">
        <v>3.75</v>
      </c>
      <c r="BF252" s="17">
        <v>23.75</v>
      </c>
      <c r="BG252" s="17" t="s">
        <v>19</v>
      </c>
      <c r="BL252" s="18" t="s">
        <v>20</v>
      </c>
      <c r="BS252" s="19" t="s">
        <v>20</v>
      </c>
      <c r="BU252" s="19" t="s">
        <v>17</v>
      </c>
      <c r="BV252" s="54">
        <v>3.75</v>
      </c>
    </row>
    <row r="253" spans="1:75" x14ac:dyDescent="0.25">
      <c r="A253" s="14" t="s">
        <v>901</v>
      </c>
      <c r="B253" s="60">
        <f>VLOOKUP(A253,Pop!A288:B1232,2,FALSE)</f>
        <v>1408</v>
      </c>
      <c r="C253" s="15" t="s">
        <v>17</v>
      </c>
      <c r="D253" s="16">
        <v>545</v>
      </c>
      <c r="E253" s="16" t="s">
        <v>17</v>
      </c>
      <c r="F253" s="16">
        <v>44.96</v>
      </c>
      <c r="G253" s="16" t="s">
        <v>21</v>
      </c>
      <c r="I253" s="16">
        <v>1000</v>
      </c>
      <c r="J253" s="16">
        <v>6.5</v>
      </c>
      <c r="K253" s="16">
        <v>70.959999999999994</v>
      </c>
      <c r="L253" s="16">
        <v>103.46</v>
      </c>
      <c r="N253" s="16">
        <v>65</v>
      </c>
      <c r="O253" s="16" t="s">
        <v>17</v>
      </c>
      <c r="P253" s="16">
        <v>44.96</v>
      </c>
      <c r="Q253" s="16" t="s">
        <v>21</v>
      </c>
      <c r="S253" s="16">
        <v>1000</v>
      </c>
      <c r="T253" s="16">
        <v>6.5</v>
      </c>
      <c r="U253" s="16">
        <v>200.96</v>
      </c>
      <c r="V253" s="16" t="s">
        <v>95</v>
      </c>
      <c r="AD253" s="17">
        <v>528</v>
      </c>
      <c r="AE253" s="17">
        <v>43</v>
      </c>
      <c r="AF253" s="17">
        <v>35.840000000000003</v>
      </c>
      <c r="AG253" s="17" t="s">
        <v>17</v>
      </c>
      <c r="AH253" s="17">
        <v>22.89</v>
      </c>
      <c r="AI253" s="39" t="e">
        <f>VLOOKUP(A253,'2016 Results'!C291:AG602,15,FALSE)</f>
        <v>#N/A</v>
      </c>
      <c r="AJ253" s="39"/>
      <c r="AK253" s="17">
        <v>1000</v>
      </c>
      <c r="AL253" s="17" t="s">
        <v>21</v>
      </c>
      <c r="AN253" s="17">
        <v>6.5</v>
      </c>
      <c r="AW253" s="17">
        <v>46.66</v>
      </c>
      <c r="AX253" s="17" t="s">
        <v>17</v>
      </c>
      <c r="AY253" s="17">
        <v>22.89</v>
      </c>
      <c r="AZ253" s="17">
        <v>1000</v>
      </c>
      <c r="BA253" s="17" t="s">
        <v>21</v>
      </c>
      <c r="BC253" s="17">
        <v>6.5</v>
      </c>
      <c r="BL253" s="18" t="s">
        <v>17</v>
      </c>
      <c r="BM253" s="18">
        <v>4.75</v>
      </c>
      <c r="BN253" s="18">
        <v>4.75</v>
      </c>
      <c r="BS253" s="19" t="s">
        <v>20</v>
      </c>
      <c r="BU253" s="19" t="s">
        <v>17</v>
      </c>
      <c r="BV253" s="54">
        <v>6.75</v>
      </c>
    </row>
    <row r="254" spans="1:75" x14ac:dyDescent="0.25">
      <c r="A254" s="14" t="s">
        <v>1648</v>
      </c>
      <c r="B254" s="60">
        <f>VLOOKUP(A254,Pop!A289:B1233,2,FALSE)</f>
        <v>390</v>
      </c>
      <c r="C254" s="15" t="s">
        <v>17</v>
      </c>
      <c r="D254" s="16">
        <v>209</v>
      </c>
      <c r="E254" s="16" t="s">
        <v>17</v>
      </c>
      <c r="F254" s="16">
        <v>16</v>
      </c>
      <c r="G254" s="16" t="s">
        <v>21</v>
      </c>
      <c r="I254" s="16">
        <v>1000</v>
      </c>
      <c r="J254" s="16">
        <v>3.5</v>
      </c>
      <c r="K254" s="16">
        <v>30</v>
      </c>
      <c r="L254" s="16">
        <v>47.5</v>
      </c>
      <c r="N254" s="16">
        <v>38</v>
      </c>
      <c r="O254" s="16" t="s">
        <v>17</v>
      </c>
      <c r="P254" s="16">
        <v>16</v>
      </c>
      <c r="Q254" s="16" t="s">
        <v>21</v>
      </c>
      <c r="S254" s="16">
        <v>1000</v>
      </c>
      <c r="T254" s="16">
        <v>3.5</v>
      </c>
      <c r="U254" s="16">
        <v>99.5</v>
      </c>
      <c r="V254" s="16">
        <v>712.5</v>
      </c>
      <c r="X254" s="16" t="s">
        <v>19</v>
      </c>
      <c r="AD254" s="17">
        <v>171</v>
      </c>
      <c r="AE254" s="17">
        <v>38</v>
      </c>
      <c r="AF254" s="17">
        <v>15.36</v>
      </c>
      <c r="AG254" s="17" t="s">
        <v>17</v>
      </c>
      <c r="AH254" s="17">
        <v>15.36</v>
      </c>
      <c r="AI254" s="39" t="e">
        <f>VLOOKUP(A254,'2016 Results'!C292:AG603,15,FALSE)</f>
        <v>#N/A</v>
      </c>
      <c r="AJ254" s="39"/>
      <c r="AK254" s="17">
        <v>1000</v>
      </c>
      <c r="AL254" s="17" t="s">
        <v>21</v>
      </c>
      <c r="AN254" s="17">
        <v>2.5</v>
      </c>
      <c r="AO254" s="17">
        <v>100</v>
      </c>
      <c r="AP254" s="17">
        <v>15.36</v>
      </c>
      <c r="AR254" s="17" t="s">
        <v>19</v>
      </c>
      <c r="AW254" s="17">
        <v>15.36</v>
      </c>
      <c r="AX254" s="17" t="s">
        <v>17</v>
      </c>
      <c r="AY254" s="17">
        <v>15.36</v>
      </c>
      <c r="AZ254" s="17">
        <v>1000</v>
      </c>
      <c r="BA254" s="17" t="s">
        <v>21</v>
      </c>
      <c r="BC254" s="17">
        <v>2.5</v>
      </c>
      <c r="BD254" s="17">
        <v>100</v>
      </c>
      <c r="BE254" s="17">
        <v>15.36</v>
      </c>
      <c r="BG254" s="17" t="s">
        <v>19</v>
      </c>
      <c r="BL254" s="18" t="s">
        <v>20</v>
      </c>
      <c r="BS254" s="19" t="s">
        <v>17</v>
      </c>
      <c r="BT254" s="19">
        <v>20</v>
      </c>
      <c r="BU254" s="19" t="s">
        <v>20</v>
      </c>
    </row>
    <row r="255" spans="1:75" x14ac:dyDescent="0.25">
      <c r="A255" s="14" t="s">
        <v>1076</v>
      </c>
      <c r="B255" s="60">
        <f>VLOOKUP(A255,Pop!A290:B1234,2,FALSE)</f>
        <v>785</v>
      </c>
      <c r="C255" s="15" t="s">
        <v>17</v>
      </c>
      <c r="D255" s="16">
        <v>325</v>
      </c>
      <c r="E255" s="16" t="s">
        <v>17</v>
      </c>
      <c r="F255" s="16">
        <v>9.5</v>
      </c>
      <c r="G255" s="16" t="s">
        <v>21</v>
      </c>
      <c r="I255" s="16">
        <v>0</v>
      </c>
      <c r="J255" s="16">
        <v>2.25</v>
      </c>
      <c r="K255" s="16">
        <v>20.75</v>
      </c>
      <c r="L255" s="16">
        <v>32</v>
      </c>
      <c r="N255" s="16">
        <v>90</v>
      </c>
      <c r="O255" s="16" t="s">
        <v>17</v>
      </c>
      <c r="P255" s="16">
        <v>9.5</v>
      </c>
      <c r="Q255" s="16" t="s">
        <v>21</v>
      </c>
      <c r="S255" s="16">
        <v>0</v>
      </c>
      <c r="T255" s="16">
        <v>2.25</v>
      </c>
      <c r="U255" s="16">
        <v>65.75</v>
      </c>
      <c r="V255" s="16">
        <v>459.5</v>
      </c>
      <c r="X255" s="16" t="s">
        <v>19</v>
      </c>
      <c r="AD255" s="17">
        <v>320</v>
      </c>
      <c r="AE255" s="17">
        <v>85</v>
      </c>
      <c r="AF255" s="17">
        <v>31.3</v>
      </c>
      <c r="AG255" s="17" t="s">
        <v>17</v>
      </c>
      <c r="AH255" s="17">
        <v>19.5</v>
      </c>
      <c r="AI255" s="39">
        <f>VLOOKUP(A255,'2016 Results'!C293:AG604,15,FALSE)</f>
        <v>19</v>
      </c>
      <c r="AJ255" s="39">
        <f t="shared" si="4"/>
        <v>0.5</v>
      </c>
      <c r="AK255" s="17">
        <v>0</v>
      </c>
      <c r="AL255" s="17" t="s">
        <v>21</v>
      </c>
      <c r="AN255" s="17">
        <v>2.36</v>
      </c>
      <c r="AP255" s="17">
        <v>2.36</v>
      </c>
      <c r="AR255" s="17" t="s">
        <v>59</v>
      </c>
      <c r="AT255" s="17" t="s">
        <v>1079</v>
      </c>
      <c r="AW255" s="17">
        <v>38.299999999999997</v>
      </c>
      <c r="AX255" s="17" t="s">
        <v>17</v>
      </c>
      <c r="AY255" s="17">
        <v>19.5</v>
      </c>
      <c r="AZ255" s="17">
        <v>0</v>
      </c>
      <c r="BA255" s="17" t="s">
        <v>21</v>
      </c>
      <c r="BC255" s="17">
        <v>2.36</v>
      </c>
      <c r="BE255" s="17">
        <v>2.36</v>
      </c>
      <c r="BG255" s="17" t="s">
        <v>59</v>
      </c>
      <c r="BI255" s="17" t="s">
        <v>1080</v>
      </c>
      <c r="BL255" s="18" t="s">
        <v>20</v>
      </c>
      <c r="BS255" s="19" t="s">
        <v>20</v>
      </c>
      <c r="BU255" s="19" t="s">
        <v>17</v>
      </c>
      <c r="BV255" s="54">
        <v>5</v>
      </c>
    </row>
    <row r="256" spans="1:75" x14ac:dyDescent="0.25">
      <c r="A256" s="14" t="s">
        <v>820</v>
      </c>
      <c r="B256" s="60">
        <f>VLOOKUP(A256,Pop!A291:B1235,2,FALSE)</f>
        <v>2968</v>
      </c>
      <c r="C256" s="15" t="s">
        <v>17</v>
      </c>
      <c r="D256" s="16">
        <v>1172</v>
      </c>
      <c r="E256" s="16" t="s">
        <v>17</v>
      </c>
      <c r="F256" s="27">
        <v>21.25</v>
      </c>
      <c r="G256" s="16" t="s">
        <v>21</v>
      </c>
      <c r="I256" s="24">
        <v>3000</v>
      </c>
      <c r="J256" s="16" t="s">
        <v>823</v>
      </c>
      <c r="K256" s="16">
        <v>36.049999999999997</v>
      </c>
      <c r="L256" s="16">
        <v>73.05</v>
      </c>
      <c r="N256" s="16">
        <v>206</v>
      </c>
      <c r="O256" s="16" t="s">
        <v>17</v>
      </c>
      <c r="P256" s="27">
        <v>21.25</v>
      </c>
      <c r="Q256" s="16" t="s">
        <v>21</v>
      </c>
      <c r="S256" s="24">
        <v>3000</v>
      </c>
      <c r="T256" s="16" t="s">
        <v>824</v>
      </c>
      <c r="U256" s="27">
        <v>184.05</v>
      </c>
      <c r="V256" s="27">
        <v>1479.05</v>
      </c>
      <c r="X256" s="16" t="s">
        <v>59</v>
      </c>
      <c r="Z256" s="34">
        <v>230000</v>
      </c>
      <c r="AD256" s="25">
        <v>1031</v>
      </c>
      <c r="AE256" s="17">
        <v>199</v>
      </c>
      <c r="AF256" s="22">
        <v>45</v>
      </c>
      <c r="AG256" s="17" t="s">
        <v>17</v>
      </c>
      <c r="AH256" s="22">
        <v>8.6</v>
      </c>
      <c r="AI256" s="39" t="e">
        <f>VLOOKUP(A256,'2016 Results'!C294:AG605,15,FALSE)</f>
        <v>#N/A</v>
      </c>
      <c r="AJ256" s="39"/>
      <c r="AK256" s="17">
        <v>1</v>
      </c>
      <c r="AL256" s="17" t="s">
        <v>21</v>
      </c>
      <c r="AN256" s="17" t="s">
        <v>825</v>
      </c>
      <c r="AO256" s="28">
        <v>1</v>
      </c>
      <c r="AR256" s="17" t="s">
        <v>59</v>
      </c>
      <c r="AT256" s="17" t="s">
        <v>826</v>
      </c>
      <c r="AW256" s="31">
        <v>225</v>
      </c>
      <c r="AX256" s="17" t="s">
        <v>17</v>
      </c>
      <c r="AY256" s="22">
        <v>8.6</v>
      </c>
      <c r="AZ256" s="17">
        <v>1</v>
      </c>
      <c r="BA256" s="17" t="s">
        <v>21</v>
      </c>
      <c r="BC256" s="17" t="s">
        <v>827</v>
      </c>
      <c r="BD256" s="28">
        <v>1</v>
      </c>
      <c r="BE256" s="17" t="s">
        <v>828</v>
      </c>
      <c r="BG256" s="17" t="s">
        <v>59</v>
      </c>
      <c r="BI256" s="17" t="s">
        <v>829</v>
      </c>
      <c r="BL256" s="18" t="s">
        <v>20</v>
      </c>
      <c r="BS256" s="19" t="s">
        <v>20</v>
      </c>
      <c r="BU256" s="19" t="s">
        <v>17</v>
      </c>
      <c r="BV256" s="53">
        <v>3.75</v>
      </c>
    </row>
    <row r="257" spans="1:75" x14ac:dyDescent="0.25">
      <c r="A257" s="14" t="s">
        <v>1016</v>
      </c>
      <c r="B257" s="60">
        <f>VLOOKUP(A257,Pop!A293:B1237,2,FALSE)</f>
        <v>966</v>
      </c>
      <c r="C257" s="15" t="s">
        <v>17</v>
      </c>
      <c r="D257" s="16">
        <v>420</v>
      </c>
      <c r="E257" s="16" t="s">
        <v>17</v>
      </c>
      <c r="F257" s="16">
        <v>25.96</v>
      </c>
      <c r="G257" s="16" t="s">
        <v>21</v>
      </c>
      <c r="I257" s="16">
        <v>2000</v>
      </c>
      <c r="J257" s="16">
        <v>3.3999999999999998E-3</v>
      </c>
      <c r="K257" s="16">
        <v>36.159999999999997</v>
      </c>
      <c r="L257" s="16">
        <v>53.16</v>
      </c>
      <c r="N257" s="16">
        <v>46</v>
      </c>
      <c r="O257" s="16" t="s">
        <v>17</v>
      </c>
      <c r="P257" s="16">
        <v>25.96</v>
      </c>
      <c r="Q257" s="16" t="s">
        <v>21</v>
      </c>
      <c r="S257" s="16">
        <v>2000</v>
      </c>
      <c r="T257" s="16">
        <v>3.3999999999999998E-3</v>
      </c>
      <c r="U257" s="16">
        <v>123.32</v>
      </c>
      <c r="V257" s="16" t="s">
        <v>95</v>
      </c>
      <c r="X257" s="16" t="s">
        <v>19</v>
      </c>
      <c r="AD257" s="17">
        <v>408</v>
      </c>
      <c r="AE257" s="17">
        <v>40</v>
      </c>
      <c r="AF257" s="17">
        <v>13.76</v>
      </c>
      <c r="AG257" s="17" t="s">
        <v>17</v>
      </c>
      <c r="AH257" s="17">
        <v>11</v>
      </c>
      <c r="AI257" s="39" t="e">
        <f>VLOOKUP(A257,'2016 Results'!C296:AG607,15,FALSE)</f>
        <v>#N/A</v>
      </c>
      <c r="AJ257" s="39"/>
      <c r="AK257" s="17">
        <v>2000</v>
      </c>
      <c r="AL257" s="17" t="s">
        <v>21</v>
      </c>
      <c r="AN257" s="17">
        <v>5.7000000000000002E-3</v>
      </c>
      <c r="AP257" s="17" t="s">
        <v>1019</v>
      </c>
      <c r="AR257" s="17" t="s">
        <v>19</v>
      </c>
      <c r="AW257" s="17">
        <v>27.8</v>
      </c>
      <c r="AX257" s="17" t="s">
        <v>17</v>
      </c>
      <c r="AY257" s="17">
        <v>11</v>
      </c>
      <c r="AZ257" s="17">
        <v>2000</v>
      </c>
      <c r="BA257" s="17" t="s">
        <v>21</v>
      </c>
      <c r="BC257" s="17">
        <v>5.7000000000000002E-3</v>
      </c>
      <c r="BE257" s="17" t="s">
        <v>1019</v>
      </c>
      <c r="BG257" s="17" t="s">
        <v>19</v>
      </c>
      <c r="BL257" s="18" t="s">
        <v>20</v>
      </c>
      <c r="BS257" s="19" t="s">
        <v>20</v>
      </c>
      <c r="BU257" s="19" t="s">
        <v>20</v>
      </c>
    </row>
    <row r="258" spans="1:75" x14ac:dyDescent="0.25">
      <c r="A258" s="14" t="s">
        <v>573</v>
      </c>
      <c r="B258" s="60">
        <f>VLOOKUP(A258,Pop!A294:B1238,2,FALSE)</f>
        <v>132</v>
      </c>
      <c r="C258" s="15" t="s">
        <v>17</v>
      </c>
      <c r="D258" s="16">
        <v>67</v>
      </c>
      <c r="E258" s="16" t="s">
        <v>17</v>
      </c>
      <c r="F258" s="16">
        <v>29</v>
      </c>
      <c r="G258" s="16" t="s">
        <v>21</v>
      </c>
      <c r="I258" s="16">
        <v>3000</v>
      </c>
      <c r="J258" s="16">
        <v>3.8E-3</v>
      </c>
      <c r="N258" s="16">
        <v>2</v>
      </c>
      <c r="O258" s="16" t="s">
        <v>17</v>
      </c>
      <c r="P258" s="16">
        <v>29</v>
      </c>
      <c r="Q258" s="16" t="s">
        <v>21</v>
      </c>
      <c r="S258" s="16">
        <v>3000</v>
      </c>
      <c r="T258" s="16">
        <v>3.8E-3</v>
      </c>
      <c r="X258" s="16" t="s">
        <v>19</v>
      </c>
      <c r="AD258" s="17">
        <v>64</v>
      </c>
      <c r="AE258" s="17">
        <v>2</v>
      </c>
      <c r="AF258" s="17">
        <v>29</v>
      </c>
      <c r="AG258" s="17" t="s">
        <v>17</v>
      </c>
      <c r="AH258" s="17">
        <v>29</v>
      </c>
      <c r="AI258" s="39" t="e">
        <f>VLOOKUP(A258,'2016 Results'!C297:AG608,15,FALSE)</f>
        <v>#N/A</v>
      </c>
      <c r="AJ258" s="39"/>
      <c r="AK258" s="17">
        <v>4000</v>
      </c>
      <c r="AL258" s="17" t="s">
        <v>21</v>
      </c>
      <c r="AN258" s="17">
        <v>2E-3</v>
      </c>
      <c r="AR258" s="17" t="s">
        <v>19</v>
      </c>
      <c r="AW258" s="17">
        <v>29</v>
      </c>
      <c r="AX258" s="17" t="s">
        <v>17</v>
      </c>
      <c r="AY258" s="17">
        <v>29</v>
      </c>
      <c r="AZ258" s="17">
        <v>4000</v>
      </c>
      <c r="BA258" s="17" t="s">
        <v>21</v>
      </c>
      <c r="BC258" s="17">
        <v>2E-3</v>
      </c>
      <c r="BG258" s="17" t="s">
        <v>19</v>
      </c>
      <c r="BL258" s="18" t="s">
        <v>20</v>
      </c>
      <c r="BS258" s="19" t="s">
        <v>17</v>
      </c>
      <c r="BT258" s="19">
        <v>17</v>
      </c>
      <c r="BU258" s="19" t="s">
        <v>20</v>
      </c>
    </row>
    <row r="259" spans="1:75" x14ac:dyDescent="0.25">
      <c r="A259" s="14" t="s">
        <v>2243</v>
      </c>
      <c r="B259" s="60">
        <f>VLOOKUP(A259,Pop!A295:B1239,2,FALSE)</f>
        <v>646</v>
      </c>
      <c r="C259" s="15" t="s">
        <v>17</v>
      </c>
      <c r="D259" s="16">
        <v>300</v>
      </c>
      <c r="E259" s="16" t="s">
        <v>17</v>
      </c>
      <c r="F259" s="16">
        <v>21.7</v>
      </c>
      <c r="G259" s="16" t="s">
        <v>21</v>
      </c>
      <c r="I259" s="16" t="s">
        <v>1386</v>
      </c>
      <c r="J259" s="16" t="s">
        <v>2938</v>
      </c>
      <c r="K259" s="16">
        <v>44.7</v>
      </c>
      <c r="L259" s="16">
        <v>75.45</v>
      </c>
      <c r="N259" s="16">
        <v>6</v>
      </c>
      <c r="O259" s="16" t="s">
        <v>17</v>
      </c>
      <c r="P259" s="16">
        <v>21.7</v>
      </c>
      <c r="Q259" s="16" t="s">
        <v>21</v>
      </c>
      <c r="S259" s="16" t="s">
        <v>1386</v>
      </c>
      <c r="T259" s="16">
        <v>6.15</v>
      </c>
      <c r="U259" s="16">
        <v>167.7</v>
      </c>
      <c r="V259" s="16" t="s">
        <v>95</v>
      </c>
      <c r="X259" s="16" t="s">
        <v>1388</v>
      </c>
      <c r="Z259" s="16">
        <v>127473</v>
      </c>
      <c r="AB259" s="16" t="s">
        <v>1389</v>
      </c>
      <c r="AD259" s="17">
        <v>280</v>
      </c>
      <c r="AE259" s="17">
        <v>0</v>
      </c>
      <c r="AF259" s="17">
        <v>24</v>
      </c>
      <c r="AG259" s="17" t="s">
        <v>17</v>
      </c>
      <c r="AH259" s="17">
        <v>18.5</v>
      </c>
      <c r="AI259" s="39" t="e">
        <f>VLOOKUP(A259,'2016 Results'!C298:AG609,15,FALSE)</f>
        <v>#N/A</v>
      </c>
      <c r="AJ259" s="39"/>
      <c r="AK259" s="17" t="s">
        <v>778</v>
      </c>
      <c r="AL259" s="17" t="s">
        <v>21</v>
      </c>
      <c r="AN259" s="17" t="s">
        <v>1390</v>
      </c>
      <c r="AP259" s="17">
        <v>21.7</v>
      </c>
      <c r="AR259" s="17" t="s">
        <v>42</v>
      </c>
      <c r="AV259" s="17" t="s">
        <v>1391</v>
      </c>
      <c r="AW259" s="17">
        <v>18.5</v>
      </c>
      <c r="AX259" s="17" t="s">
        <v>17</v>
      </c>
      <c r="AY259" s="17">
        <v>18.5</v>
      </c>
      <c r="AZ259" s="17" t="s">
        <v>778</v>
      </c>
      <c r="BA259" s="17" t="s">
        <v>21</v>
      </c>
      <c r="BC259" s="17" t="s">
        <v>1392</v>
      </c>
      <c r="BL259" s="18" t="s">
        <v>20</v>
      </c>
      <c r="BS259" s="19" t="s">
        <v>20</v>
      </c>
      <c r="BU259" s="19" t="s">
        <v>17</v>
      </c>
      <c r="BV259" s="54" t="s">
        <v>1393</v>
      </c>
    </row>
    <row r="260" spans="1:75" x14ac:dyDescent="0.25">
      <c r="A260" s="14" t="s">
        <v>2233</v>
      </c>
      <c r="B260" s="60">
        <f>VLOOKUP(A260,Pop!A297:B1241,2,FALSE)</f>
        <v>2802</v>
      </c>
      <c r="C260" s="15" t="s">
        <v>17</v>
      </c>
      <c r="D260" s="16">
        <v>1207</v>
      </c>
      <c r="E260" s="16" t="s">
        <v>17</v>
      </c>
      <c r="F260" s="16">
        <v>13.55</v>
      </c>
      <c r="G260" s="16" t="s">
        <v>21</v>
      </c>
      <c r="I260" s="16">
        <v>1000</v>
      </c>
      <c r="J260" s="16">
        <v>4.2300000000000004</v>
      </c>
      <c r="K260" s="16">
        <v>30.47</v>
      </c>
      <c r="L260" s="16">
        <v>51.62</v>
      </c>
      <c r="N260" s="16">
        <v>172</v>
      </c>
      <c r="O260" s="16" t="s">
        <v>17</v>
      </c>
      <c r="P260" s="16">
        <v>13.55</v>
      </c>
      <c r="Q260" s="16" t="s">
        <v>21</v>
      </c>
      <c r="S260" s="16">
        <v>1000</v>
      </c>
      <c r="T260" s="16">
        <v>4.2300000000000004</v>
      </c>
      <c r="U260" s="16">
        <v>115.07</v>
      </c>
      <c r="V260" s="16">
        <v>855.32</v>
      </c>
      <c r="X260" s="16" t="s">
        <v>19</v>
      </c>
      <c r="AC260" s="16" t="s">
        <v>652</v>
      </c>
      <c r="AD260" s="17">
        <v>1201</v>
      </c>
      <c r="AE260" s="17">
        <v>164</v>
      </c>
      <c r="AF260" s="17">
        <v>36.47</v>
      </c>
      <c r="AG260" s="17" t="s">
        <v>17</v>
      </c>
      <c r="AH260" s="17">
        <v>19.71</v>
      </c>
      <c r="AI260" s="39" t="e">
        <f>VLOOKUP(A260,'2016 Results'!C300:AG611,15,FALSE)</f>
        <v>#N/A</v>
      </c>
      <c r="AJ260" s="39"/>
      <c r="AK260" s="17">
        <v>2000</v>
      </c>
      <c r="AL260" s="17" t="s">
        <v>21</v>
      </c>
      <c r="AN260" s="17" t="s">
        <v>653</v>
      </c>
      <c r="AR260" s="17" t="s">
        <v>19</v>
      </c>
      <c r="AW260" s="17">
        <v>213.3</v>
      </c>
      <c r="AX260" s="17" t="s">
        <v>17</v>
      </c>
      <c r="AY260" s="17">
        <v>19.71</v>
      </c>
      <c r="AZ260" s="17">
        <v>2000</v>
      </c>
      <c r="BA260" s="17" t="s">
        <v>21</v>
      </c>
      <c r="BC260" s="17" t="s">
        <v>653</v>
      </c>
      <c r="BG260" s="17" t="s">
        <v>19</v>
      </c>
      <c r="BH260" s="17" t="s">
        <v>466</v>
      </c>
      <c r="BL260" s="18" t="s">
        <v>20</v>
      </c>
      <c r="BS260" s="19" t="s">
        <v>17</v>
      </c>
      <c r="BT260" s="19">
        <v>17.5</v>
      </c>
      <c r="BU260" s="19" t="s">
        <v>20</v>
      </c>
    </row>
    <row r="261" spans="1:75" x14ac:dyDescent="0.25">
      <c r="A261" s="14" t="s">
        <v>1723</v>
      </c>
      <c r="B261" s="60">
        <f>VLOOKUP(A261,Pop!A298:B1242,2,FALSE)</f>
        <v>1134</v>
      </c>
      <c r="C261" s="15" t="s">
        <v>17</v>
      </c>
      <c r="D261" s="16">
        <v>400</v>
      </c>
      <c r="E261" s="16" t="s">
        <v>17</v>
      </c>
      <c r="F261" s="27">
        <v>17</v>
      </c>
      <c r="G261" s="16" t="s">
        <v>21</v>
      </c>
      <c r="I261" s="16">
        <v>1000</v>
      </c>
      <c r="J261" s="16" t="s">
        <v>109</v>
      </c>
      <c r="K261" s="16">
        <v>39</v>
      </c>
      <c r="L261" s="16">
        <v>66.5</v>
      </c>
      <c r="N261" s="16">
        <v>50</v>
      </c>
      <c r="O261" s="16" t="s">
        <v>17</v>
      </c>
      <c r="P261" s="27">
        <v>17</v>
      </c>
      <c r="Q261" s="16" t="s">
        <v>21</v>
      </c>
      <c r="S261" s="16">
        <v>1000</v>
      </c>
      <c r="T261" s="16" t="s">
        <v>109</v>
      </c>
      <c r="U261" s="16">
        <v>149</v>
      </c>
      <c r="V261" s="16">
        <v>1111.5</v>
      </c>
      <c r="X261" s="16" t="s">
        <v>19</v>
      </c>
      <c r="AC261" s="16" t="s">
        <v>95</v>
      </c>
      <c r="AD261" s="17">
        <v>396</v>
      </c>
      <c r="AE261" s="17">
        <v>44</v>
      </c>
      <c r="AF261" s="17">
        <v>30</v>
      </c>
      <c r="AG261" s="17" t="s">
        <v>17</v>
      </c>
      <c r="AH261" s="17">
        <v>20</v>
      </c>
      <c r="AI261" s="39">
        <f>VLOOKUP(A261,'2016 Results'!C301:AG612,15,FALSE)</f>
        <v>20</v>
      </c>
      <c r="AJ261" s="39">
        <f t="shared" si="4"/>
        <v>0</v>
      </c>
      <c r="AK261" s="17">
        <v>3000</v>
      </c>
      <c r="AL261" s="17" t="s">
        <v>21</v>
      </c>
      <c r="AN261" s="17" t="s">
        <v>109</v>
      </c>
      <c r="AQ261" s="17" t="s">
        <v>1726</v>
      </c>
      <c r="AR261" s="17" t="s">
        <v>19</v>
      </c>
      <c r="AW261" s="31">
        <v>20</v>
      </c>
      <c r="AX261" s="17" t="s">
        <v>17</v>
      </c>
      <c r="AY261" s="31">
        <v>20</v>
      </c>
      <c r="AZ261" s="17">
        <v>3000</v>
      </c>
      <c r="BA261" s="17" t="s">
        <v>21</v>
      </c>
      <c r="BC261" s="17" t="s">
        <v>109</v>
      </c>
      <c r="BF261" s="17" t="s">
        <v>1726</v>
      </c>
      <c r="BG261" s="17" t="s">
        <v>19</v>
      </c>
      <c r="BL261" s="18" t="s">
        <v>47</v>
      </c>
      <c r="BS261" s="19" t="s">
        <v>20</v>
      </c>
      <c r="BU261" s="19" t="s">
        <v>20</v>
      </c>
    </row>
    <row r="262" spans="1:75" x14ac:dyDescent="0.25">
      <c r="A262" s="14" t="s">
        <v>790</v>
      </c>
      <c r="B262" s="60">
        <f>VLOOKUP(A262,Pop!A299:B1243,2,FALSE)</f>
        <v>5190</v>
      </c>
      <c r="C262" s="15" t="s">
        <v>17</v>
      </c>
      <c r="D262" s="16">
        <v>2114</v>
      </c>
      <c r="E262" s="16" t="s">
        <v>17</v>
      </c>
      <c r="F262" s="16">
        <v>10.77</v>
      </c>
      <c r="G262" s="16" t="s">
        <v>227</v>
      </c>
      <c r="I262" s="16" t="s">
        <v>793</v>
      </c>
      <c r="J262" s="16" t="s">
        <v>794</v>
      </c>
      <c r="M262" s="16" t="s">
        <v>795</v>
      </c>
      <c r="N262" s="16">
        <v>296</v>
      </c>
      <c r="O262" s="16" t="s">
        <v>17</v>
      </c>
      <c r="P262" s="16">
        <v>10.77</v>
      </c>
      <c r="Q262" s="16" t="s">
        <v>227</v>
      </c>
      <c r="S262" s="16" t="s">
        <v>793</v>
      </c>
      <c r="T262" s="16" t="s">
        <v>794</v>
      </c>
      <c r="W262" s="16" t="s">
        <v>796</v>
      </c>
      <c r="X262" s="16" t="s">
        <v>22</v>
      </c>
      <c r="Z262" s="34">
        <v>11000000</v>
      </c>
      <c r="AC262" s="16" t="s">
        <v>75</v>
      </c>
      <c r="AD262" s="17">
        <v>2029</v>
      </c>
      <c r="AE262" s="17">
        <v>265</v>
      </c>
      <c r="AF262" s="22">
        <v>35.21</v>
      </c>
      <c r="AG262" s="17" t="s">
        <v>17</v>
      </c>
      <c r="AH262" s="22">
        <v>11.85</v>
      </c>
      <c r="AI262" s="39">
        <f>VLOOKUP(A262,'2016 Results'!C302:AG613,15,FALSE)</f>
        <v>11.85</v>
      </c>
      <c r="AJ262" s="39">
        <f t="shared" si="4"/>
        <v>0</v>
      </c>
      <c r="AK262" s="17" t="s">
        <v>793</v>
      </c>
      <c r="AL262" s="17" t="s">
        <v>227</v>
      </c>
      <c r="AN262" s="17" t="s">
        <v>797</v>
      </c>
      <c r="AQ262" s="17" t="s">
        <v>798</v>
      </c>
      <c r="AR262" s="17" t="s">
        <v>22</v>
      </c>
      <c r="AW262" s="22">
        <v>90.8</v>
      </c>
      <c r="AX262" s="17" t="s">
        <v>17</v>
      </c>
      <c r="AY262" s="17" t="s">
        <v>797</v>
      </c>
      <c r="AZ262" s="17" t="s">
        <v>793</v>
      </c>
      <c r="BA262" s="17" t="s">
        <v>227</v>
      </c>
      <c r="BC262" s="17" t="s">
        <v>797</v>
      </c>
      <c r="BF262" s="17" t="s">
        <v>798</v>
      </c>
      <c r="BG262" s="17" t="s">
        <v>22</v>
      </c>
      <c r="BL262" s="18" t="s">
        <v>20</v>
      </c>
      <c r="BS262" s="19" t="s">
        <v>20</v>
      </c>
      <c r="BU262" s="19" t="s">
        <v>20</v>
      </c>
    </row>
    <row r="263" spans="1:75" ht="30" x14ac:dyDescent="0.25">
      <c r="A263" s="14" t="s">
        <v>1303</v>
      </c>
      <c r="B263" s="60">
        <f>VLOOKUP(A263,Pop!A300:B1244,2,FALSE)</f>
        <v>850</v>
      </c>
      <c r="C263" s="15" t="s">
        <v>17</v>
      </c>
      <c r="D263" s="16">
        <v>325</v>
      </c>
      <c r="E263" s="16" t="s">
        <v>17</v>
      </c>
      <c r="F263" s="27">
        <v>10</v>
      </c>
      <c r="G263" s="16" t="s">
        <v>21</v>
      </c>
      <c r="I263" s="24">
        <v>1000</v>
      </c>
      <c r="J263" s="27">
        <v>2.8</v>
      </c>
      <c r="K263" s="27">
        <v>21.2</v>
      </c>
      <c r="L263" s="27">
        <v>35.200000000000003</v>
      </c>
      <c r="N263" s="16">
        <v>47</v>
      </c>
      <c r="O263" s="16" t="s">
        <v>17</v>
      </c>
      <c r="P263" s="27">
        <v>10</v>
      </c>
      <c r="Q263" s="16" t="s">
        <v>21</v>
      </c>
      <c r="S263" s="24">
        <v>1000</v>
      </c>
      <c r="T263" s="27">
        <v>2.8</v>
      </c>
      <c r="U263" s="27">
        <v>71.2</v>
      </c>
      <c r="V263" s="27">
        <v>431.2</v>
      </c>
      <c r="X263" s="16" t="s">
        <v>19</v>
      </c>
      <c r="AD263" s="17">
        <v>325</v>
      </c>
      <c r="AE263" s="17">
        <v>47</v>
      </c>
      <c r="AF263" s="22">
        <v>37</v>
      </c>
      <c r="AG263" s="17" t="s">
        <v>17</v>
      </c>
      <c r="AH263" s="22">
        <v>20</v>
      </c>
      <c r="AI263" s="39" t="str">
        <f>VLOOKUP(A263,'2016 Results'!C303:AG614,15,FALSE)</f>
        <v/>
      </c>
      <c r="AJ263" s="39"/>
      <c r="AK263" s="25">
        <v>1000</v>
      </c>
      <c r="AL263" s="17" t="s">
        <v>21</v>
      </c>
      <c r="AN263" s="22">
        <v>5.6</v>
      </c>
      <c r="AO263" s="28">
        <v>2</v>
      </c>
      <c r="AP263" s="22">
        <v>20</v>
      </c>
      <c r="AR263" s="17" t="s">
        <v>147</v>
      </c>
      <c r="AU263" s="17" t="s">
        <v>1306</v>
      </c>
      <c r="AW263" s="31">
        <v>37</v>
      </c>
      <c r="AX263" s="17" t="s">
        <v>17</v>
      </c>
      <c r="AY263" s="22">
        <v>20</v>
      </c>
      <c r="AZ263" s="25">
        <v>1000</v>
      </c>
      <c r="BA263" s="17" t="s">
        <v>21</v>
      </c>
      <c r="BC263" s="22">
        <v>5.6</v>
      </c>
      <c r="BD263" s="28">
        <v>2</v>
      </c>
      <c r="BE263" s="22">
        <v>20</v>
      </c>
      <c r="BG263" s="17" t="s">
        <v>147</v>
      </c>
      <c r="BJ263" s="17" t="s">
        <v>1307</v>
      </c>
      <c r="BL263" s="18" t="s">
        <v>20</v>
      </c>
      <c r="BS263" s="19" t="s">
        <v>20</v>
      </c>
      <c r="BU263" s="19" t="s">
        <v>17</v>
      </c>
      <c r="BV263" s="54" t="s">
        <v>1308</v>
      </c>
    </row>
    <row r="264" spans="1:75" x14ac:dyDescent="0.25">
      <c r="A264" s="14" t="s">
        <v>2218</v>
      </c>
      <c r="B264" s="60">
        <f>VLOOKUP(A264,Pop!A302:B1246,2,FALSE)</f>
        <v>229</v>
      </c>
      <c r="C264" s="15" t="s">
        <v>17</v>
      </c>
      <c r="D264" s="16">
        <v>103</v>
      </c>
      <c r="E264" s="16" t="s">
        <v>17</v>
      </c>
      <c r="F264" s="16">
        <v>12</v>
      </c>
      <c r="G264" s="16" t="s">
        <v>21</v>
      </c>
      <c r="I264" s="16">
        <v>2000</v>
      </c>
      <c r="J264" s="16">
        <v>6</v>
      </c>
      <c r="K264" s="16">
        <v>30</v>
      </c>
      <c r="L264" s="16">
        <v>60</v>
      </c>
      <c r="N264" s="16">
        <v>11</v>
      </c>
      <c r="O264" s="16" t="s">
        <v>17</v>
      </c>
      <c r="P264" s="16">
        <v>12</v>
      </c>
      <c r="Q264" s="16" t="s">
        <v>21</v>
      </c>
      <c r="S264" s="16">
        <v>2000</v>
      </c>
      <c r="T264" s="16">
        <v>6</v>
      </c>
      <c r="U264" s="16">
        <v>150</v>
      </c>
      <c r="V264" s="16">
        <v>1200</v>
      </c>
      <c r="X264" s="16" t="s">
        <v>19</v>
      </c>
      <c r="AC264" s="16" t="s">
        <v>647</v>
      </c>
      <c r="AD264" s="17">
        <v>115</v>
      </c>
      <c r="AE264" s="17">
        <v>23</v>
      </c>
      <c r="AF264" s="17">
        <v>45</v>
      </c>
      <c r="AG264" s="17" t="s">
        <v>17</v>
      </c>
      <c r="AH264" s="17">
        <v>45</v>
      </c>
      <c r="AI264" s="39">
        <f>VLOOKUP(A264,'2016 Results'!C305:AG616,15,FALSE)</f>
        <v>45</v>
      </c>
      <c r="AJ264" s="39">
        <f t="shared" si="4"/>
        <v>0</v>
      </c>
      <c r="AL264" s="17" t="s">
        <v>38</v>
      </c>
      <c r="AM264" s="17" t="s">
        <v>1585</v>
      </c>
      <c r="AN264" s="17" t="s">
        <v>1586</v>
      </c>
      <c r="AO264" s="17">
        <v>45</v>
      </c>
      <c r="AP264" s="17">
        <v>45</v>
      </c>
      <c r="AR264" s="17" t="s">
        <v>59</v>
      </c>
      <c r="AT264" s="17">
        <v>1100000</v>
      </c>
      <c r="AW264" s="17">
        <v>45</v>
      </c>
      <c r="AX264" s="17" t="s">
        <v>17</v>
      </c>
      <c r="AY264" s="17">
        <v>45</v>
      </c>
      <c r="AZ264" s="17" t="s">
        <v>149</v>
      </c>
      <c r="BA264" s="17" t="s">
        <v>38</v>
      </c>
      <c r="BB264" s="17" t="s">
        <v>1587</v>
      </c>
      <c r="BD264" s="17">
        <v>45</v>
      </c>
      <c r="BE264" s="17">
        <v>45</v>
      </c>
      <c r="BG264" s="17" t="s">
        <v>59</v>
      </c>
      <c r="BI264" s="17">
        <v>1100000</v>
      </c>
      <c r="BL264" s="18" t="s">
        <v>20</v>
      </c>
      <c r="BS264" s="19" t="s">
        <v>20</v>
      </c>
      <c r="BU264" s="19" t="s">
        <v>20</v>
      </c>
    </row>
    <row r="265" spans="1:75" s="54" customFormat="1" x14ac:dyDescent="0.25">
      <c r="A265" s="14" t="s">
        <v>111</v>
      </c>
      <c r="B265" s="60">
        <f>VLOOKUP(A265,Pop!A304:B1248,2,FALSE)</f>
        <v>515</v>
      </c>
      <c r="C265" s="15" t="s">
        <v>17</v>
      </c>
      <c r="D265" s="16">
        <v>230</v>
      </c>
      <c r="E265" s="16" t="s">
        <v>17</v>
      </c>
      <c r="F265" s="16">
        <v>31</v>
      </c>
      <c r="G265" s="16" t="s">
        <v>21</v>
      </c>
      <c r="H265" s="16"/>
      <c r="I265" s="16">
        <v>1000</v>
      </c>
      <c r="J265" s="16" t="s">
        <v>114</v>
      </c>
      <c r="K265" s="16">
        <v>65.5</v>
      </c>
      <c r="L265" s="16">
        <v>108</v>
      </c>
      <c r="M265" s="16"/>
      <c r="N265" s="16">
        <v>45</v>
      </c>
      <c r="O265" s="16" t="s">
        <v>17</v>
      </c>
      <c r="P265" s="16">
        <v>31.5</v>
      </c>
      <c r="Q265" s="16" t="s">
        <v>21</v>
      </c>
      <c r="R265" s="16"/>
      <c r="S265" s="16">
        <v>1000</v>
      </c>
      <c r="T265" s="16" t="s">
        <v>114</v>
      </c>
      <c r="U265" s="16" t="s">
        <v>115</v>
      </c>
      <c r="V265" s="16" t="s">
        <v>115</v>
      </c>
      <c r="W265" s="16"/>
      <c r="X265" s="16" t="s">
        <v>59</v>
      </c>
      <c r="Y265" s="16"/>
      <c r="Z265" s="24">
        <v>229000</v>
      </c>
      <c r="AA265" s="16"/>
      <c r="AB265" s="16"/>
      <c r="AC265" s="16"/>
      <c r="AD265" s="17">
        <v>230</v>
      </c>
      <c r="AE265" s="17">
        <v>40</v>
      </c>
      <c r="AF265" s="17">
        <v>95</v>
      </c>
      <c r="AG265" s="17" t="s">
        <v>17</v>
      </c>
      <c r="AH265" s="17">
        <v>70</v>
      </c>
      <c r="AI265" s="39">
        <f>VLOOKUP(A265,'2016 Results'!C307:AG618,15,FALSE)</f>
        <v>70</v>
      </c>
      <c r="AJ265" s="39">
        <f t="shared" si="4"/>
        <v>0</v>
      </c>
      <c r="AK265" s="17">
        <v>1000</v>
      </c>
      <c r="AL265" s="17" t="s">
        <v>21</v>
      </c>
      <c r="AM265" s="17"/>
      <c r="AN265" s="17" t="s">
        <v>116</v>
      </c>
      <c r="AO265" s="17"/>
      <c r="AP265" s="17"/>
      <c r="AQ265" s="17"/>
      <c r="AR265" s="17" t="s">
        <v>59</v>
      </c>
      <c r="AS265" s="17"/>
      <c r="AT265" s="25">
        <v>3335000</v>
      </c>
      <c r="AU265" s="17"/>
      <c r="AV265" s="17"/>
      <c r="AW265" s="17">
        <v>95</v>
      </c>
      <c r="AX265" s="17" t="s">
        <v>17</v>
      </c>
      <c r="AY265" s="17">
        <v>70</v>
      </c>
      <c r="AZ265" s="17">
        <v>1000</v>
      </c>
      <c r="BA265" s="17" t="s">
        <v>21</v>
      </c>
      <c r="BB265" s="17"/>
      <c r="BC265" s="17" t="s">
        <v>116</v>
      </c>
      <c r="BD265" s="17"/>
      <c r="BE265" s="17"/>
      <c r="BF265" s="17"/>
      <c r="BG265" s="17"/>
      <c r="BH265" s="17"/>
      <c r="BI265" s="17"/>
      <c r="BJ265" s="17"/>
      <c r="BK265" s="17"/>
      <c r="BL265" s="18" t="s">
        <v>17</v>
      </c>
      <c r="BM265" s="18">
        <v>1</v>
      </c>
      <c r="BN265" s="18">
        <v>1</v>
      </c>
      <c r="BO265" s="18" t="s">
        <v>38</v>
      </c>
      <c r="BP265" s="18"/>
      <c r="BQ265" s="18"/>
      <c r="BR265" s="18" t="s">
        <v>117</v>
      </c>
      <c r="BS265" s="19" t="s">
        <v>20</v>
      </c>
      <c r="BT265" s="19"/>
      <c r="BU265" s="19" t="s">
        <v>20</v>
      </c>
      <c r="BW265" s="57"/>
    </row>
    <row r="266" spans="1:75" s="54" customFormat="1" x14ac:dyDescent="0.25">
      <c r="A266" s="14" t="s">
        <v>509</v>
      </c>
      <c r="B266" s="60">
        <f>VLOOKUP(A266,Pop!A306:B1250,2,FALSE)</f>
        <v>554</v>
      </c>
      <c r="C266" s="15" t="s">
        <v>17</v>
      </c>
      <c r="D266" s="16">
        <v>219</v>
      </c>
      <c r="E266" s="16" t="s">
        <v>17</v>
      </c>
      <c r="F266" s="16">
        <v>11.09</v>
      </c>
      <c r="G266" s="16" t="s">
        <v>21</v>
      </c>
      <c r="H266" s="16"/>
      <c r="I266" s="16">
        <v>1000</v>
      </c>
      <c r="J266" s="16">
        <v>6.82</v>
      </c>
      <c r="K266" s="16">
        <v>38.369999999999997</v>
      </c>
      <c r="L266" s="16">
        <v>72.47</v>
      </c>
      <c r="M266" s="16"/>
      <c r="N266" s="16">
        <v>37</v>
      </c>
      <c r="O266" s="16" t="s">
        <v>17</v>
      </c>
      <c r="P266" s="16">
        <v>11.09</v>
      </c>
      <c r="Q266" s="16" t="s">
        <v>21</v>
      </c>
      <c r="R266" s="16"/>
      <c r="S266" s="16">
        <v>1000</v>
      </c>
      <c r="T266" s="16">
        <v>6.82</v>
      </c>
      <c r="U266" s="16">
        <v>174.77</v>
      </c>
      <c r="V266" s="16" t="s">
        <v>75</v>
      </c>
      <c r="W266" s="16"/>
      <c r="X266" s="16" t="s">
        <v>19</v>
      </c>
      <c r="Y266" s="16"/>
      <c r="Z266" s="16"/>
      <c r="AA266" s="16"/>
      <c r="AB266" s="16"/>
      <c r="AC266" s="16"/>
      <c r="AD266" s="17">
        <v>218</v>
      </c>
      <c r="AE266" s="17">
        <v>31</v>
      </c>
      <c r="AF266" s="17">
        <v>48.67</v>
      </c>
      <c r="AG266" s="17" t="s">
        <v>17</v>
      </c>
      <c r="AH266" s="17">
        <v>48.67</v>
      </c>
      <c r="AI266" s="39" t="e">
        <f>VLOOKUP(A266,'2016 Results'!C309:AG620,15,FALSE)</f>
        <v>#N/A</v>
      </c>
      <c r="AJ266" s="39"/>
      <c r="AK266" s="17">
        <v>1000</v>
      </c>
      <c r="AL266" s="17" t="s">
        <v>21</v>
      </c>
      <c r="AM266" s="17"/>
      <c r="AN266" s="17">
        <v>4.76</v>
      </c>
      <c r="AO266" s="17">
        <v>48.67</v>
      </c>
      <c r="AP266" s="17">
        <v>4.76</v>
      </c>
      <c r="AQ266" s="17"/>
      <c r="AR266" s="17" t="s">
        <v>59</v>
      </c>
      <c r="AS266" s="17"/>
      <c r="AT266" s="17" t="s">
        <v>512</v>
      </c>
      <c r="AU266" s="17"/>
      <c r="AV266" s="17"/>
      <c r="AW266" s="17">
        <v>48.67</v>
      </c>
      <c r="AX266" s="17" t="s">
        <v>17</v>
      </c>
      <c r="AY266" s="17">
        <v>48.67</v>
      </c>
      <c r="AZ266" s="17">
        <v>1000</v>
      </c>
      <c r="BA266" s="17" t="s">
        <v>21</v>
      </c>
      <c r="BB266" s="17"/>
      <c r="BC266" s="17">
        <v>4.76</v>
      </c>
      <c r="BD266" s="17">
        <v>48.67</v>
      </c>
      <c r="BE266" s="17">
        <v>4.76</v>
      </c>
      <c r="BF266" s="17"/>
      <c r="BG266" s="17" t="s">
        <v>59</v>
      </c>
      <c r="BH266" s="17"/>
      <c r="BI266" s="17" t="s">
        <v>513</v>
      </c>
      <c r="BJ266" s="17"/>
      <c r="BK266" s="17"/>
      <c r="BL266" s="18" t="s">
        <v>17</v>
      </c>
      <c r="BM266" s="18">
        <v>219</v>
      </c>
      <c r="BN266" s="18">
        <v>33</v>
      </c>
      <c r="BO266" s="18" t="s">
        <v>21</v>
      </c>
      <c r="BP266" s="18"/>
      <c r="BQ266" s="18"/>
      <c r="BR266" s="18" t="s">
        <v>514</v>
      </c>
      <c r="BS266" s="19" t="s">
        <v>20</v>
      </c>
      <c r="BT266" s="19"/>
      <c r="BU266" s="19" t="s">
        <v>20</v>
      </c>
      <c r="BW266" s="5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45"/>
  <sheetViews>
    <sheetView workbookViewId="0">
      <pane ySplit="1" topLeftCell="A223" activePane="bottomLeft" state="frozen"/>
      <selection pane="bottomLeft" activeCell="G213" sqref="F213:G213"/>
    </sheetView>
  </sheetViews>
  <sheetFormatPr defaultRowHeight="15" x14ac:dyDescent="0.25"/>
  <cols>
    <col min="1" max="1" width="15.28515625" style="15" customWidth="1"/>
    <col min="2" max="2" width="15.28515625" style="62" customWidth="1"/>
    <col min="3" max="3" width="12.42578125" style="15" customWidth="1"/>
    <col min="4" max="4" width="9.140625" style="17"/>
    <col min="5" max="5" width="11.28515625" style="17" customWidth="1"/>
    <col min="6" max="7" width="9.140625" style="17"/>
    <col min="8" max="8" width="10.5703125" style="17" bestFit="1" customWidth="1"/>
    <col min="9" max="9" width="14.42578125" style="17" customWidth="1"/>
    <col min="10" max="17" width="9.140625" style="17"/>
    <col min="18" max="18" width="16.140625" style="17" customWidth="1"/>
    <col min="19" max="19" width="20.28515625" style="17" customWidth="1"/>
    <col min="20" max="20" width="9.140625" style="17"/>
    <col min="21" max="21" width="12.85546875" style="18" customWidth="1"/>
    <col min="22" max="27" width="9.140625" style="18"/>
    <col min="28" max="30" width="9.140625" style="19"/>
    <col min="31" max="31" width="25.85546875" style="54" customWidth="1"/>
    <col min="32" max="32" width="199.42578125" style="57" customWidth="1"/>
    <col min="33" max="16384" width="9.140625" style="21"/>
  </cols>
  <sheetData>
    <row r="1" spans="1:32" s="51" customFormat="1" ht="150.75" thickBot="1" x14ac:dyDescent="0.3">
      <c r="A1" s="44" t="s">
        <v>2102</v>
      </c>
      <c r="B1" s="58" t="s">
        <v>2934</v>
      </c>
      <c r="C1" s="45" t="s">
        <v>5</v>
      </c>
      <c r="D1" s="47" t="s">
        <v>2135</v>
      </c>
      <c r="E1" s="47" t="s">
        <v>12</v>
      </c>
      <c r="F1" s="47" t="s">
        <v>2136</v>
      </c>
      <c r="G1" s="47" t="s">
        <v>4450</v>
      </c>
      <c r="H1" s="47" t="s">
        <v>4451</v>
      </c>
      <c r="I1" s="47" t="s">
        <v>2137</v>
      </c>
      <c r="J1" s="47" t="s">
        <v>2138</v>
      </c>
      <c r="K1" s="47" t="s">
        <v>2139</v>
      </c>
      <c r="L1" s="47" t="s">
        <v>8</v>
      </c>
      <c r="M1" s="47" t="s">
        <v>2140</v>
      </c>
      <c r="N1" s="47" t="s">
        <v>2141</v>
      </c>
      <c r="O1" s="47" t="s">
        <v>2142</v>
      </c>
      <c r="P1" s="47" t="s">
        <v>2118</v>
      </c>
      <c r="Q1" s="47" t="s">
        <v>2143</v>
      </c>
      <c r="R1" s="47" t="s">
        <v>2144</v>
      </c>
      <c r="S1" s="47" t="s">
        <v>2145</v>
      </c>
      <c r="T1" s="47" t="s">
        <v>2134</v>
      </c>
      <c r="U1" s="48" t="s">
        <v>2146</v>
      </c>
      <c r="V1" s="48" t="s">
        <v>2147</v>
      </c>
      <c r="W1" s="48" t="s">
        <v>2148</v>
      </c>
      <c r="X1" s="48" t="s">
        <v>7</v>
      </c>
      <c r="Y1" s="48" t="s">
        <v>2149</v>
      </c>
      <c r="Z1" s="48" t="s">
        <v>2150</v>
      </c>
      <c r="AA1" s="48" t="s">
        <v>13</v>
      </c>
      <c r="AB1" s="49" t="s">
        <v>2151</v>
      </c>
      <c r="AC1" s="49" t="s">
        <v>2152</v>
      </c>
      <c r="AD1" s="49" t="s">
        <v>14</v>
      </c>
      <c r="AE1" s="49" t="s">
        <v>2153</v>
      </c>
      <c r="AF1" s="50" t="s">
        <v>15</v>
      </c>
    </row>
    <row r="2" spans="1:32" s="113" customFormat="1" x14ac:dyDescent="0.25">
      <c r="A2" s="105"/>
      <c r="B2" s="106"/>
      <c r="C2" s="107"/>
      <c r="D2" s="109"/>
      <c r="E2" s="109"/>
      <c r="F2" s="109"/>
      <c r="G2" s="109"/>
      <c r="H2" s="109">
        <f>AVERAGE(H3:H500)</f>
        <v>2.3557692307692308</v>
      </c>
      <c r="I2" s="109"/>
      <c r="J2" s="109"/>
      <c r="K2" s="109"/>
      <c r="L2" s="109"/>
      <c r="M2" s="109"/>
      <c r="N2" s="109"/>
      <c r="O2" s="109"/>
      <c r="P2" s="109"/>
      <c r="Q2" s="109"/>
      <c r="R2" s="109"/>
      <c r="S2" s="109"/>
      <c r="T2" s="109"/>
      <c r="U2" s="110"/>
      <c r="V2" s="110"/>
      <c r="W2" s="110"/>
      <c r="X2" s="110"/>
      <c r="Y2" s="110"/>
      <c r="Z2" s="110"/>
      <c r="AA2" s="110"/>
      <c r="AB2" s="111"/>
      <c r="AC2" s="111"/>
      <c r="AD2" s="111"/>
      <c r="AE2" s="111"/>
      <c r="AF2" s="112"/>
    </row>
    <row r="3" spans="1:32" s="43" customFormat="1" x14ac:dyDescent="0.25">
      <c r="A3" s="36" t="s">
        <v>663</v>
      </c>
      <c r="B3" s="59">
        <f>VLOOKUP(A3,Pop!A1:B945,2,FALSE)</f>
        <v>1589</v>
      </c>
      <c r="C3" s="37" t="s">
        <v>17</v>
      </c>
      <c r="D3" s="39"/>
      <c r="E3" s="39" t="s">
        <v>17</v>
      </c>
      <c r="F3" s="39">
        <v>30.2</v>
      </c>
      <c r="G3" s="39" t="e">
        <f>VLOOKUP(A3,'2016 Results'!C4:AF317,18,FALSE)</f>
        <v>#N/A</v>
      </c>
      <c r="H3" s="39"/>
      <c r="I3" s="39">
        <v>0</v>
      </c>
      <c r="J3" s="39" t="s">
        <v>21</v>
      </c>
      <c r="K3" s="39"/>
      <c r="L3" s="39">
        <v>3</v>
      </c>
      <c r="M3" s="39"/>
      <c r="N3" s="39">
        <v>33.200000000000003</v>
      </c>
      <c r="O3" s="39"/>
      <c r="P3" s="39" t="s">
        <v>19</v>
      </c>
      <c r="Q3" s="39"/>
      <c r="R3" s="39"/>
      <c r="S3" s="39"/>
      <c r="T3" s="39"/>
      <c r="U3" s="40" t="s">
        <v>17</v>
      </c>
      <c r="V3" s="40">
        <v>8.5</v>
      </c>
      <c r="W3" s="40">
        <v>8.5</v>
      </c>
      <c r="X3" s="40" t="s">
        <v>23</v>
      </c>
      <c r="Y3" s="40"/>
      <c r="Z3" s="40"/>
      <c r="AA3" s="40" t="s">
        <v>667</v>
      </c>
      <c r="AB3" s="41" t="s">
        <v>20</v>
      </c>
      <c r="AC3" s="41"/>
      <c r="AD3" s="41" t="s">
        <v>17</v>
      </c>
      <c r="AE3" s="52">
        <v>6</v>
      </c>
      <c r="AF3" s="56"/>
    </row>
    <row r="4" spans="1:32" x14ac:dyDescent="0.25">
      <c r="A4" s="14" t="s">
        <v>499</v>
      </c>
      <c r="B4" s="60">
        <f>VLOOKUP(A4,Pop!A3:B947,2,FALSE)</f>
        <v>638</v>
      </c>
      <c r="C4" s="15" t="s">
        <v>17</v>
      </c>
      <c r="D4" s="17">
        <v>19.079999999999998</v>
      </c>
      <c r="E4" s="17" t="s">
        <v>17</v>
      </c>
      <c r="F4" s="17" t="s">
        <v>504</v>
      </c>
      <c r="G4" s="39">
        <f>VLOOKUP(A4,'2016 Results'!C6:AF319,18,FALSE)</f>
        <v>100</v>
      </c>
      <c r="H4" s="39"/>
      <c r="I4" s="25">
        <v>1999</v>
      </c>
      <c r="J4" s="17" t="s">
        <v>21</v>
      </c>
      <c r="L4" s="17">
        <v>4.24</v>
      </c>
      <c r="M4" s="17">
        <v>20.85</v>
      </c>
      <c r="N4" s="17">
        <v>9.5</v>
      </c>
      <c r="P4" s="17" t="s">
        <v>19</v>
      </c>
      <c r="U4" s="18" t="s">
        <v>20</v>
      </c>
      <c r="AB4" s="19" t="s">
        <v>20</v>
      </c>
      <c r="AD4" s="19" t="s">
        <v>20</v>
      </c>
    </row>
    <row r="5" spans="1:32" x14ac:dyDescent="0.25">
      <c r="A5" s="14" t="s">
        <v>2174</v>
      </c>
      <c r="B5" s="60">
        <f>VLOOKUP(A5,Pop!A4:B948,2,FALSE)</f>
        <v>567</v>
      </c>
      <c r="C5" s="15" t="s">
        <v>17</v>
      </c>
      <c r="D5" s="17">
        <v>16.84</v>
      </c>
      <c r="E5" s="17" t="s">
        <v>17</v>
      </c>
      <c r="F5" s="17">
        <v>15.24</v>
      </c>
      <c r="G5" s="39" t="e">
        <f>VLOOKUP(A5,'2016 Results'!C7:AF320,18,FALSE)</f>
        <v>#N/A</v>
      </c>
      <c r="H5" s="39"/>
      <c r="I5" s="17" t="s">
        <v>702</v>
      </c>
      <c r="J5" s="17" t="s">
        <v>21</v>
      </c>
      <c r="L5" s="17" t="s">
        <v>706</v>
      </c>
      <c r="M5" s="17" t="s">
        <v>707</v>
      </c>
      <c r="N5" s="17" t="s">
        <v>708</v>
      </c>
      <c r="P5" s="17" t="s">
        <v>19</v>
      </c>
      <c r="U5" s="18" t="s">
        <v>20</v>
      </c>
      <c r="AB5" s="19" t="s">
        <v>20</v>
      </c>
      <c r="AD5" s="19" t="s">
        <v>17</v>
      </c>
      <c r="AE5" s="54" t="s">
        <v>709</v>
      </c>
    </row>
    <row r="6" spans="1:32" x14ac:dyDescent="0.25">
      <c r="A6" s="14" t="s">
        <v>251</v>
      </c>
      <c r="B6" s="60">
        <f>VLOOKUP(A6,Pop!A5:B949,2,FALSE)</f>
        <v>1486</v>
      </c>
      <c r="C6" s="15" t="s">
        <v>17</v>
      </c>
      <c r="D6" s="17">
        <v>19.63</v>
      </c>
      <c r="E6" s="17" t="s">
        <v>17</v>
      </c>
      <c r="F6" s="17">
        <v>19.63</v>
      </c>
      <c r="G6" s="39" t="e">
        <f>VLOOKUP(A6,'2016 Results'!C8:AF321,18,FALSE)</f>
        <v>#N/A</v>
      </c>
      <c r="H6" s="39"/>
      <c r="I6" s="25">
        <v>20000</v>
      </c>
      <c r="J6" s="17" t="s">
        <v>21</v>
      </c>
      <c r="L6" s="17">
        <v>30.83</v>
      </c>
      <c r="O6" s="17" t="s">
        <v>255</v>
      </c>
      <c r="P6" s="17" t="s">
        <v>19</v>
      </c>
      <c r="U6" s="18" t="s">
        <v>20</v>
      </c>
      <c r="AB6" s="19" t="s">
        <v>20</v>
      </c>
      <c r="AD6" s="19" t="s">
        <v>20</v>
      </c>
    </row>
    <row r="7" spans="1:32" x14ac:dyDescent="0.25">
      <c r="A7" s="14" t="s">
        <v>673</v>
      </c>
      <c r="B7" s="60">
        <f>VLOOKUP(A7,Pop!A6:B950,2,FALSE)</f>
        <v>505</v>
      </c>
      <c r="C7" s="15" t="s">
        <v>17</v>
      </c>
      <c r="D7" s="17">
        <v>170</v>
      </c>
      <c r="E7" s="17" t="s">
        <v>17</v>
      </c>
      <c r="F7" s="17">
        <v>20.5</v>
      </c>
      <c r="G7" s="39" t="e">
        <f>VLOOKUP(A7,'2016 Results'!C9:AF322,18,FALSE)</f>
        <v>#N/A</v>
      </c>
      <c r="H7" s="39"/>
      <c r="I7" s="17">
        <v>1000</v>
      </c>
      <c r="J7" s="17" t="s">
        <v>21</v>
      </c>
      <c r="L7" s="17">
        <v>6.79</v>
      </c>
      <c r="P7" s="17" t="s">
        <v>19</v>
      </c>
      <c r="U7" s="18" t="s">
        <v>20</v>
      </c>
      <c r="AB7" s="19" t="s">
        <v>20</v>
      </c>
      <c r="AD7" s="19" t="s">
        <v>20</v>
      </c>
    </row>
    <row r="8" spans="1:32" x14ac:dyDescent="0.25">
      <c r="A8" s="14" t="s">
        <v>1703</v>
      </c>
      <c r="B8" s="60">
        <f>VLOOKUP(A8,Pop!A8:B952,2,FALSE)</f>
        <v>1029</v>
      </c>
      <c r="C8" s="15" t="s">
        <v>17</v>
      </c>
      <c r="D8" s="17">
        <v>16.41</v>
      </c>
      <c r="E8" s="17" t="s">
        <v>17</v>
      </c>
      <c r="F8" s="17">
        <v>16.41</v>
      </c>
      <c r="G8" s="39" t="str">
        <f>VLOOKUP(A8,'2016 Results'!C11:AF324,18,FALSE)</f>
        <v/>
      </c>
      <c r="H8" s="39"/>
      <c r="I8" s="17">
        <v>1496</v>
      </c>
      <c r="J8" s="17" t="s">
        <v>21</v>
      </c>
      <c r="L8" s="17" t="s">
        <v>1710</v>
      </c>
      <c r="O8" s="17" t="s">
        <v>287</v>
      </c>
      <c r="P8" s="17" t="s">
        <v>147</v>
      </c>
      <c r="S8" s="25">
        <v>2500000</v>
      </c>
      <c r="U8" s="18" t="s">
        <v>17</v>
      </c>
      <c r="V8" s="18">
        <v>2</v>
      </c>
      <c r="W8" s="18">
        <v>2</v>
      </c>
      <c r="X8" s="18" t="s">
        <v>21</v>
      </c>
      <c r="AA8" s="18" t="s">
        <v>62</v>
      </c>
      <c r="AB8" s="19" t="s">
        <v>20</v>
      </c>
      <c r="AD8" s="19" t="s">
        <v>17</v>
      </c>
      <c r="AE8" s="54">
        <v>5</v>
      </c>
    </row>
    <row r="9" spans="1:32" x14ac:dyDescent="0.25">
      <c r="A9" s="14" t="s">
        <v>2183</v>
      </c>
      <c r="B9" s="60">
        <f>VLOOKUP(A9,Pop!A9:B953,2,FALSE)</f>
        <v>1216</v>
      </c>
      <c r="C9" s="15" t="s">
        <v>17</v>
      </c>
      <c r="D9" s="17">
        <v>42</v>
      </c>
      <c r="E9" s="17" t="s">
        <v>17</v>
      </c>
      <c r="F9" s="17">
        <v>13</v>
      </c>
      <c r="G9" s="39" t="str">
        <f>VLOOKUP(A9,'2016 Results'!C12:AF325,18,FALSE)</f>
        <v/>
      </c>
      <c r="H9" s="39"/>
      <c r="I9" s="17">
        <v>0</v>
      </c>
      <c r="J9" s="17" t="s">
        <v>21</v>
      </c>
      <c r="L9" s="17" t="s">
        <v>1068</v>
      </c>
      <c r="O9" s="17" t="s">
        <v>1070</v>
      </c>
      <c r="P9" s="17" t="s">
        <v>147</v>
      </c>
      <c r="S9" s="25">
        <v>1100000</v>
      </c>
      <c r="U9" s="18" t="s">
        <v>17</v>
      </c>
      <c r="V9" s="18" t="s">
        <v>1071</v>
      </c>
      <c r="W9" s="18" t="s">
        <v>1072</v>
      </c>
      <c r="X9" s="18" t="s">
        <v>23</v>
      </c>
      <c r="Y9" s="18" t="s">
        <v>1073</v>
      </c>
      <c r="AA9" s="18" t="s">
        <v>1074</v>
      </c>
      <c r="AB9" s="19" t="s">
        <v>17</v>
      </c>
      <c r="AC9" s="19" t="s">
        <v>1075</v>
      </c>
      <c r="AD9" s="19" t="s">
        <v>20</v>
      </c>
    </row>
    <row r="10" spans="1:32" x14ac:dyDescent="0.25">
      <c r="A10" s="14" t="s">
        <v>690</v>
      </c>
      <c r="B10" s="60">
        <f>VLOOKUP(A10,Pop!A10:B954,2,FALSE)</f>
        <v>14541</v>
      </c>
      <c r="C10" s="15" t="s">
        <v>17</v>
      </c>
      <c r="E10" s="17" t="s">
        <v>17</v>
      </c>
      <c r="F10" s="17">
        <v>12.62</v>
      </c>
      <c r="G10" s="39">
        <f>VLOOKUP(A10,'2016 Results'!C13:AF326,18,FALSE)</f>
        <v>5</v>
      </c>
      <c r="H10" s="39">
        <f t="shared" ref="H10:H67" si="0">F10-G10</f>
        <v>7.6199999999999992</v>
      </c>
      <c r="I10" s="17">
        <v>1000</v>
      </c>
      <c r="J10" s="17" t="s">
        <v>21</v>
      </c>
      <c r="L10" s="17">
        <v>7.62</v>
      </c>
      <c r="N10" s="17">
        <v>7.62</v>
      </c>
      <c r="P10" s="17" t="s">
        <v>42</v>
      </c>
      <c r="T10" s="17" t="s">
        <v>694</v>
      </c>
      <c r="U10" s="18" t="s">
        <v>17</v>
      </c>
      <c r="V10" s="18">
        <v>5</v>
      </c>
      <c r="W10" s="18">
        <v>5</v>
      </c>
      <c r="X10" s="18" t="s">
        <v>23</v>
      </c>
      <c r="Y10" s="18" t="s">
        <v>695</v>
      </c>
      <c r="AA10" s="18" t="s">
        <v>696</v>
      </c>
      <c r="AB10" s="19" t="s">
        <v>20</v>
      </c>
      <c r="AD10" s="19" t="s">
        <v>17</v>
      </c>
      <c r="AE10" s="54">
        <v>2.85</v>
      </c>
    </row>
    <row r="11" spans="1:32" x14ac:dyDescent="0.25">
      <c r="A11" s="14" t="s">
        <v>2247</v>
      </c>
      <c r="B11" s="60">
        <f>VLOOKUP(A11,Pop!A13:B957,2,FALSE)</f>
        <v>311</v>
      </c>
      <c r="C11" s="15" t="s">
        <v>17</v>
      </c>
      <c r="D11" s="17">
        <v>29.3</v>
      </c>
      <c r="E11" s="17" t="s">
        <v>17</v>
      </c>
      <c r="F11" s="17">
        <v>19.5</v>
      </c>
      <c r="G11" s="39">
        <f>VLOOKUP(A11,'2016 Results'!C16:AF329,18,FALSE)</f>
        <v>15</v>
      </c>
      <c r="H11" s="39">
        <f t="shared" si="0"/>
        <v>4.5</v>
      </c>
      <c r="I11" s="17">
        <v>0</v>
      </c>
      <c r="J11" s="17" t="s">
        <v>21</v>
      </c>
      <c r="N11" s="17">
        <v>4.9000000000000004</v>
      </c>
      <c r="P11" s="17" t="s">
        <v>175</v>
      </c>
      <c r="T11" s="17" t="s">
        <v>1473</v>
      </c>
      <c r="U11" s="18" t="s">
        <v>20</v>
      </c>
      <c r="AB11" s="19" t="s">
        <v>20</v>
      </c>
      <c r="AD11" s="19" t="s">
        <v>20</v>
      </c>
    </row>
    <row r="12" spans="1:32" x14ac:dyDescent="0.25">
      <c r="A12" s="14" t="s">
        <v>2202</v>
      </c>
      <c r="B12" s="60">
        <f>VLOOKUP(A12,Pop!A14:B958,2,FALSE)</f>
        <v>1670</v>
      </c>
      <c r="C12" s="15" t="s">
        <v>17</v>
      </c>
      <c r="D12" s="17">
        <v>55</v>
      </c>
      <c r="E12" s="17" t="s">
        <v>17</v>
      </c>
      <c r="F12" s="17">
        <v>14</v>
      </c>
      <c r="G12" s="39" t="str">
        <f>VLOOKUP(A12,'2016 Results'!C17:AF330,18,FALSE)</f>
        <v/>
      </c>
      <c r="H12" s="39"/>
      <c r="I12" s="17">
        <v>2500</v>
      </c>
      <c r="J12" s="17" t="s">
        <v>21</v>
      </c>
      <c r="L12" s="17">
        <v>5.44</v>
      </c>
      <c r="P12" s="17" t="s">
        <v>59</v>
      </c>
      <c r="R12" s="17" t="s">
        <v>1661</v>
      </c>
      <c r="U12" s="18" t="s">
        <v>20</v>
      </c>
      <c r="AB12" s="19" t="s">
        <v>20</v>
      </c>
      <c r="AD12" s="19" t="s">
        <v>17</v>
      </c>
      <c r="AE12" s="54">
        <v>11.5</v>
      </c>
    </row>
    <row r="13" spans="1:32" x14ac:dyDescent="0.25">
      <c r="A13" s="14" t="s">
        <v>603</v>
      </c>
      <c r="B13" s="60">
        <f>VLOOKUP(A13,Pop!A16:B960,2,FALSE)</f>
        <v>1506</v>
      </c>
      <c r="C13" s="15" t="s">
        <v>17</v>
      </c>
      <c r="D13" s="17">
        <v>35.729999999999997</v>
      </c>
      <c r="E13" s="17" t="s">
        <v>17</v>
      </c>
      <c r="F13" s="17">
        <v>18.559999999999999</v>
      </c>
      <c r="G13" s="39" t="str">
        <f>VLOOKUP(A13,'2016 Results'!C19:AF332,18,FALSE)</f>
        <v/>
      </c>
      <c r="H13" s="39"/>
      <c r="I13" s="17">
        <v>1000</v>
      </c>
      <c r="J13" s="17" t="s">
        <v>21</v>
      </c>
      <c r="L13" s="17">
        <v>4.29</v>
      </c>
      <c r="M13" s="17">
        <v>85</v>
      </c>
      <c r="P13" s="17" t="s">
        <v>22</v>
      </c>
      <c r="Q13" s="17" t="s">
        <v>609</v>
      </c>
      <c r="R13" s="17" t="s">
        <v>611</v>
      </c>
      <c r="U13" s="18" t="s">
        <v>17</v>
      </c>
      <c r="V13" s="18">
        <v>803</v>
      </c>
      <c r="W13" s="18">
        <v>129</v>
      </c>
      <c r="X13" s="18" t="s">
        <v>38</v>
      </c>
      <c r="AA13" s="18" t="s">
        <v>612</v>
      </c>
      <c r="AB13" s="19" t="s">
        <v>20</v>
      </c>
      <c r="AD13" s="19" t="s">
        <v>20</v>
      </c>
    </row>
    <row r="14" spans="1:32" x14ac:dyDescent="0.25">
      <c r="A14" s="14" t="s">
        <v>91</v>
      </c>
      <c r="B14" s="60">
        <f>VLOOKUP(A14,Pop!A17:B961,2,FALSE)</f>
        <v>109</v>
      </c>
      <c r="C14" s="15" t="s">
        <v>17</v>
      </c>
      <c r="D14" s="17">
        <v>14.2</v>
      </c>
      <c r="E14" s="17" t="s">
        <v>17</v>
      </c>
      <c r="F14" s="17">
        <v>14.2</v>
      </c>
      <c r="G14" s="39">
        <f>VLOOKUP(A14,'2016 Results'!C20:AF333,18,FALSE)</f>
        <v>14.2</v>
      </c>
      <c r="H14" s="39">
        <f t="shared" si="0"/>
        <v>0</v>
      </c>
      <c r="I14" s="17">
        <v>3295</v>
      </c>
      <c r="J14" s="17" t="s">
        <v>21</v>
      </c>
      <c r="L14" s="17">
        <v>4.3099999999999996</v>
      </c>
      <c r="U14" s="18" t="s">
        <v>20</v>
      </c>
      <c r="AB14" s="19" t="s">
        <v>20</v>
      </c>
      <c r="AD14" s="19" t="s">
        <v>20</v>
      </c>
      <c r="AF14" s="57" t="s">
        <v>2947</v>
      </c>
    </row>
    <row r="15" spans="1:32" x14ac:dyDescent="0.25">
      <c r="A15" s="14" t="s">
        <v>123</v>
      </c>
      <c r="B15" s="60">
        <f>VLOOKUP(A15,Pop!A19:B963,2,FALSE)</f>
        <v>1440</v>
      </c>
      <c r="C15" s="15" t="s">
        <v>17</v>
      </c>
      <c r="E15" s="17" t="s">
        <v>17</v>
      </c>
      <c r="F15" s="17">
        <v>30.45</v>
      </c>
      <c r="G15" s="39">
        <f>VLOOKUP(A15,'2016 Results'!C22:AF335,18,FALSE)</f>
        <v>10</v>
      </c>
      <c r="H15" s="39">
        <f t="shared" si="0"/>
        <v>20.45</v>
      </c>
      <c r="I15" s="17">
        <v>2000</v>
      </c>
      <c r="J15" s="17" t="s">
        <v>21</v>
      </c>
      <c r="L15" s="17" t="s">
        <v>128</v>
      </c>
      <c r="O15" s="17" t="s">
        <v>129</v>
      </c>
      <c r="P15" s="17" t="s">
        <v>22</v>
      </c>
      <c r="U15" s="18" t="s">
        <v>20</v>
      </c>
      <c r="AB15" s="19" t="s">
        <v>20</v>
      </c>
      <c r="AD15" s="19" t="s">
        <v>20</v>
      </c>
    </row>
    <row r="16" spans="1:32" x14ac:dyDescent="0.25">
      <c r="A16" s="14" t="s">
        <v>2210</v>
      </c>
      <c r="B16" s="60">
        <f>VLOOKUP(A16,Pop!A21:B965,2,FALSE)</f>
        <v>296</v>
      </c>
      <c r="C16" s="15" t="s">
        <v>17</v>
      </c>
      <c r="E16" s="17" t="s">
        <v>17</v>
      </c>
      <c r="F16" s="17">
        <v>10.65</v>
      </c>
      <c r="G16" s="39" t="e">
        <f>VLOOKUP(A16,'2016 Results'!C24:AF337,18,FALSE)</f>
        <v>#N/A</v>
      </c>
      <c r="H16" s="39"/>
      <c r="I16" s="17">
        <v>1000</v>
      </c>
      <c r="L16" s="17">
        <v>3.97</v>
      </c>
      <c r="O16" s="17" t="s">
        <v>1946</v>
      </c>
      <c r="P16" s="17" t="s">
        <v>19</v>
      </c>
      <c r="U16" s="18" t="s">
        <v>20</v>
      </c>
      <c r="AD16" s="19" t="s">
        <v>20</v>
      </c>
      <c r="AF16" s="57" t="s">
        <v>1947</v>
      </c>
    </row>
    <row r="17" spans="1:32" x14ac:dyDescent="0.25">
      <c r="A17" s="14" t="s">
        <v>396</v>
      </c>
      <c r="B17" s="60">
        <f>VLOOKUP(A17,Pop!A22:B966,2,FALSE)</f>
        <v>1452</v>
      </c>
      <c r="C17" s="15" t="s">
        <v>17</v>
      </c>
      <c r="D17" s="17">
        <v>22.69</v>
      </c>
      <c r="E17" s="17" t="s">
        <v>17</v>
      </c>
      <c r="F17" s="17" t="s">
        <v>399</v>
      </c>
      <c r="G17" s="39">
        <f>VLOOKUP(A17,'2016 Results'!C25:AF338,18,FALSE)</f>
        <v>22.69</v>
      </c>
      <c r="H17" s="39"/>
      <c r="I17" s="17" t="s">
        <v>399</v>
      </c>
      <c r="J17" s="17" t="s">
        <v>21</v>
      </c>
      <c r="L17" s="17">
        <v>4.6900000000000004</v>
      </c>
      <c r="U17" s="18" t="s">
        <v>20</v>
      </c>
      <c r="AB17" s="19" t="s">
        <v>20</v>
      </c>
      <c r="AD17" s="19" t="s">
        <v>17</v>
      </c>
      <c r="AE17" s="54">
        <v>3.09</v>
      </c>
      <c r="AF17" s="57" t="s">
        <v>400</v>
      </c>
    </row>
    <row r="18" spans="1:32" x14ac:dyDescent="0.25">
      <c r="A18" s="14" t="s">
        <v>1426</v>
      </c>
      <c r="B18" s="60">
        <f>VLOOKUP(A18,Pop!A23:B967,2,FALSE)</f>
        <v>302</v>
      </c>
      <c r="C18" s="15" t="s">
        <v>17</v>
      </c>
      <c r="D18" s="17">
        <v>15</v>
      </c>
      <c r="E18" s="17" t="s">
        <v>17</v>
      </c>
      <c r="F18" s="17">
        <v>12</v>
      </c>
      <c r="G18" s="39">
        <f>VLOOKUP(A18,'2016 Results'!C26:AF339,18,FALSE)</f>
        <v>12</v>
      </c>
      <c r="H18" s="39">
        <f t="shared" si="0"/>
        <v>0</v>
      </c>
      <c r="I18" s="17" t="s">
        <v>1431</v>
      </c>
      <c r="J18" s="17" t="s">
        <v>21</v>
      </c>
      <c r="L18" s="17">
        <v>1.6</v>
      </c>
      <c r="M18" s="28">
        <v>0.8</v>
      </c>
      <c r="N18" s="17">
        <v>12</v>
      </c>
      <c r="P18" s="17" t="s">
        <v>19</v>
      </c>
      <c r="U18" s="18" t="s">
        <v>20</v>
      </c>
      <c r="AB18" s="19" t="s">
        <v>17</v>
      </c>
      <c r="AC18" s="19">
        <v>11</v>
      </c>
      <c r="AD18" s="19" t="s">
        <v>17</v>
      </c>
      <c r="AE18" s="54">
        <v>2.5</v>
      </c>
    </row>
    <row r="19" spans="1:32" ht="30" x14ac:dyDescent="0.25">
      <c r="A19" s="14" t="s">
        <v>132</v>
      </c>
      <c r="B19" s="60">
        <f>VLOOKUP(A19,Pop!A24:B968,2,FALSE)</f>
        <v>433</v>
      </c>
      <c r="C19" s="15" t="s">
        <v>17</v>
      </c>
      <c r="D19" s="17">
        <v>14.62</v>
      </c>
      <c r="E19" s="17" t="s">
        <v>17</v>
      </c>
      <c r="F19" s="17" t="s">
        <v>142</v>
      </c>
      <c r="G19" s="39">
        <f>VLOOKUP(A19,'2016 Results'!C27:AF340,18,FALSE)</f>
        <v>14.62</v>
      </c>
      <c r="H19" s="39"/>
      <c r="I19" s="17">
        <v>2000</v>
      </c>
      <c r="J19" s="17" t="s">
        <v>21</v>
      </c>
      <c r="L19" s="17">
        <v>6.8399999999999997E-3</v>
      </c>
      <c r="P19" s="17" t="s">
        <v>59</v>
      </c>
      <c r="R19" s="17" t="s">
        <v>141</v>
      </c>
      <c r="U19" s="18" t="s">
        <v>20</v>
      </c>
      <c r="AB19" s="19" t="s">
        <v>20</v>
      </c>
      <c r="AD19" s="19" t="s">
        <v>20</v>
      </c>
      <c r="AF19" s="57" t="s">
        <v>143</v>
      </c>
    </row>
    <row r="20" spans="1:32" x14ac:dyDescent="0.25">
      <c r="A20" s="14" t="s">
        <v>155</v>
      </c>
      <c r="B20" s="60">
        <f>VLOOKUP(A20,Pop!A25:B969,2,FALSE)</f>
        <v>3860</v>
      </c>
      <c r="C20" s="15" t="s">
        <v>17</v>
      </c>
      <c r="D20" s="17">
        <v>135.44</v>
      </c>
      <c r="E20" s="17" t="s">
        <v>17</v>
      </c>
      <c r="F20" s="17">
        <v>11.67</v>
      </c>
      <c r="G20" s="39" t="e">
        <f>VLOOKUP(A20,'2016 Results'!C28:AF341,18,FALSE)</f>
        <v>#N/A</v>
      </c>
      <c r="H20" s="39"/>
      <c r="I20" s="17">
        <v>99</v>
      </c>
      <c r="J20" s="17" t="s">
        <v>21</v>
      </c>
      <c r="L20" s="17">
        <v>11.03</v>
      </c>
      <c r="N20" s="17">
        <v>11.03</v>
      </c>
      <c r="P20" s="17" t="s">
        <v>19</v>
      </c>
      <c r="U20" s="18" t="s">
        <v>17</v>
      </c>
      <c r="V20" s="18">
        <v>3.25</v>
      </c>
      <c r="W20" s="18">
        <v>3.25</v>
      </c>
      <c r="X20" s="18" t="s">
        <v>23</v>
      </c>
      <c r="Y20" s="18" t="s">
        <v>159</v>
      </c>
      <c r="AA20" s="18" t="s">
        <v>160</v>
      </c>
      <c r="AB20" s="19" t="s">
        <v>17</v>
      </c>
      <c r="AC20" s="19">
        <v>8.43</v>
      </c>
      <c r="AD20" s="19" t="s">
        <v>17</v>
      </c>
      <c r="AE20" s="54">
        <v>2.7</v>
      </c>
      <c r="AF20" s="57" t="s">
        <v>2949</v>
      </c>
    </row>
    <row r="21" spans="1:32" x14ac:dyDescent="0.25">
      <c r="A21" s="14" t="s">
        <v>1313</v>
      </c>
      <c r="B21" s="60">
        <f>VLOOKUP(A21,Pop!A26:B970,2,FALSE)</f>
        <v>483</v>
      </c>
      <c r="C21" s="15" t="s">
        <v>17</v>
      </c>
      <c r="D21" s="17">
        <v>45</v>
      </c>
      <c r="E21" s="17" t="s">
        <v>17</v>
      </c>
      <c r="F21" s="17">
        <v>27.5</v>
      </c>
      <c r="G21" s="39">
        <f>VLOOKUP(A21,'2016 Results'!C29:AF342,18,FALSE)</f>
        <v>22.74</v>
      </c>
      <c r="H21" s="39">
        <f t="shared" si="0"/>
        <v>4.7600000000000016</v>
      </c>
      <c r="I21" s="17">
        <v>0</v>
      </c>
      <c r="J21" s="17" t="s">
        <v>21</v>
      </c>
      <c r="N21" s="17">
        <v>32.9</v>
      </c>
      <c r="P21" s="17" t="s">
        <v>59</v>
      </c>
      <c r="R21" s="17">
        <v>500000</v>
      </c>
      <c r="U21" s="18" t="s">
        <v>20</v>
      </c>
      <c r="AB21" s="19" t="s">
        <v>20</v>
      </c>
      <c r="AD21" s="19" t="s">
        <v>17</v>
      </c>
      <c r="AE21" s="54">
        <v>15.73</v>
      </c>
    </row>
    <row r="22" spans="1:32" x14ac:dyDescent="0.25">
      <c r="A22" s="14" t="s">
        <v>1665</v>
      </c>
      <c r="B22" s="60">
        <f>VLOOKUP(A22,Pop!A28:B972,2,FALSE)</f>
        <v>2069</v>
      </c>
      <c r="C22" s="15" t="s">
        <v>17</v>
      </c>
      <c r="D22" s="17">
        <v>25.32</v>
      </c>
      <c r="E22" s="17" t="s">
        <v>17</v>
      </c>
      <c r="F22" s="17">
        <v>15.55</v>
      </c>
      <c r="G22" s="39" t="str">
        <f>VLOOKUP(A22,'2016 Results'!C31:AF344,18,FALSE)</f>
        <v/>
      </c>
      <c r="H22" s="39"/>
      <c r="I22" s="17">
        <v>2500</v>
      </c>
      <c r="J22" s="17" t="s">
        <v>21</v>
      </c>
      <c r="L22" s="17">
        <v>6.2199999999999998E-3</v>
      </c>
      <c r="M22" s="17">
        <v>15.55</v>
      </c>
      <c r="N22" s="17">
        <v>15.55</v>
      </c>
      <c r="P22" s="17" t="s">
        <v>19</v>
      </c>
      <c r="U22" s="18" t="s">
        <v>47</v>
      </c>
      <c r="AB22" s="19" t="s">
        <v>20</v>
      </c>
      <c r="AD22" s="19" t="s">
        <v>20</v>
      </c>
    </row>
    <row r="23" spans="1:32" x14ac:dyDescent="0.25">
      <c r="A23" s="14" t="s">
        <v>404</v>
      </c>
      <c r="B23" s="60">
        <f>VLOOKUP(A23,Pop!A29:B973,2,FALSE)</f>
        <v>1270</v>
      </c>
      <c r="C23" s="15" t="s">
        <v>17</v>
      </c>
      <c r="D23" s="17">
        <v>127.85</v>
      </c>
      <c r="E23" s="17" t="s">
        <v>17</v>
      </c>
      <c r="F23" s="17">
        <v>17.850000000000001</v>
      </c>
      <c r="G23" s="39" t="e">
        <f>VLOOKUP(A23,'2016 Results'!C32:AF345,18,FALSE)</f>
        <v>#N/A</v>
      </c>
      <c r="H23" s="39"/>
      <c r="I23" s="17">
        <v>3000</v>
      </c>
      <c r="J23" s="17" t="s">
        <v>21</v>
      </c>
      <c r="L23" s="17">
        <v>5</v>
      </c>
      <c r="M23" s="17">
        <v>100</v>
      </c>
      <c r="N23" s="17">
        <v>100</v>
      </c>
      <c r="P23" s="17" t="s">
        <v>19</v>
      </c>
      <c r="U23" s="18" t="s">
        <v>17</v>
      </c>
      <c r="V23" s="18">
        <v>511</v>
      </c>
      <c r="W23" s="18">
        <v>35</v>
      </c>
      <c r="X23" s="18" t="s">
        <v>38</v>
      </c>
      <c r="AA23" s="18" t="s">
        <v>408</v>
      </c>
      <c r="AB23" s="19" t="s">
        <v>20</v>
      </c>
      <c r="AD23" s="19" t="s">
        <v>17</v>
      </c>
      <c r="AE23" s="54">
        <v>3</v>
      </c>
    </row>
    <row r="24" spans="1:32" x14ac:dyDescent="0.25">
      <c r="A24" s="14" t="s">
        <v>1630</v>
      </c>
      <c r="B24" s="60">
        <f>VLOOKUP(A24,Pop!A31:B975,2,FALSE)</f>
        <v>376</v>
      </c>
      <c r="C24" s="15" t="s">
        <v>17</v>
      </c>
      <c r="D24" s="17">
        <v>11.04</v>
      </c>
      <c r="E24" s="17" t="s">
        <v>17</v>
      </c>
      <c r="F24" s="17">
        <v>11.04</v>
      </c>
      <c r="G24" s="39" t="e">
        <f>VLOOKUP(A24,'2016 Results'!C34:AF347,18,FALSE)</f>
        <v>#N/A</v>
      </c>
      <c r="H24" s="39"/>
      <c r="I24" s="17">
        <v>2000</v>
      </c>
      <c r="J24" s="17" t="s">
        <v>21</v>
      </c>
      <c r="L24" s="17" t="s">
        <v>1634</v>
      </c>
      <c r="M24" s="17">
        <v>11.04</v>
      </c>
      <c r="N24" s="17">
        <v>11.04</v>
      </c>
      <c r="P24" s="17" t="s">
        <v>19</v>
      </c>
      <c r="U24" s="18" t="s">
        <v>17</v>
      </c>
      <c r="V24" s="18">
        <v>172</v>
      </c>
      <c r="W24" s="18">
        <v>2</v>
      </c>
      <c r="X24" s="18" t="s">
        <v>23</v>
      </c>
      <c r="AA24" s="18" t="s">
        <v>1635</v>
      </c>
      <c r="AB24" s="19" t="s">
        <v>20</v>
      </c>
      <c r="AD24" s="19" t="s">
        <v>20</v>
      </c>
    </row>
    <row r="25" spans="1:32" x14ac:dyDescent="0.25">
      <c r="A25" s="14" t="s">
        <v>2253</v>
      </c>
      <c r="B25" s="60">
        <f>VLOOKUP(A25,Pop!A32:B976,2,FALSE)</f>
        <v>978</v>
      </c>
      <c r="C25" s="15" t="s">
        <v>17</v>
      </c>
      <c r="D25" s="17">
        <v>59.5</v>
      </c>
      <c r="E25" s="17" t="s">
        <v>17</v>
      </c>
      <c r="F25" s="17">
        <v>40</v>
      </c>
      <c r="G25" s="39">
        <f>VLOOKUP(A25,'2016 Results'!C35:AF348,18,FALSE)</f>
        <v>25</v>
      </c>
      <c r="H25" s="39">
        <f t="shared" si="0"/>
        <v>15</v>
      </c>
      <c r="I25" s="17" t="s">
        <v>1581</v>
      </c>
      <c r="J25" s="17" t="s">
        <v>21</v>
      </c>
      <c r="L25" s="17">
        <v>6.5</v>
      </c>
      <c r="P25" s="17" t="s">
        <v>59</v>
      </c>
      <c r="R25" s="17" t="s">
        <v>1582</v>
      </c>
      <c r="U25" s="18" t="s">
        <v>20</v>
      </c>
      <c r="AB25" s="19" t="s">
        <v>20</v>
      </c>
      <c r="AD25" s="19" t="s">
        <v>20</v>
      </c>
    </row>
    <row r="26" spans="1:32" ht="45" x14ac:dyDescent="0.25">
      <c r="A26" s="14" t="s">
        <v>2291</v>
      </c>
      <c r="B26" s="60">
        <f>VLOOKUP(A26,Pop!A33:B977,2,FALSE)</f>
        <v>170</v>
      </c>
      <c r="C26" s="15" t="s">
        <v>17</v>
      </c>
      <c r="D26" s="17">
        <v>12</v>
      </c>
      <c r="E26" s="17" t="s">
        <v>17</v>
      </c>
      <c r="F26" s="17">
        <v>12</v>
      </c>
      <c r="G26" s="39" t="e">
        <f>VLOOKUP(A26,'2016 Results'!C36:AF349,18,FALSE)</f>
        <v>#N/A</v>
      </c>
      <c r="H26" s="39"/>
      <c r="I26" s="17" t="s">
        <v>75</v>
      </c>
      <c r="J26" s="17" t="s">
        <v>38</v>
      </c>
      <c r="K26" s="17" t="s">
        <v>1281</v>
      </c>
      <c r="L26" s="17" t="s">
        <v>75</v>
      </c>
      <c r="O26" s="17" t="s">
        <v>1282</v>
      </c>
      <c r="P26" s="17" t="s">
        <v>19</v>
      </c>
      <c r="U26" s="18" t="s">
        <v>20</v>
      </c>
      <c r="AB26" s="19" t="s">
        <v>20</v>
      </c>
      <c r="AD26" s="19" t="s">
        <v>20</v>
      </c>
      <c r="AF26" s="57" t="s">
        <v>1283</v>
      </c>
    </row>
    <row r="27" spans="1:32" ht="30" x14ac:dyDescent="0.25">
      <c r="A27" s="14" t="s">
        <v>1873</v>
      </c>
      <c r="B27" s="60">
        <f>VLOOKUP(A27,Pop!A34:B978,2,FALSE)</f>
        <v>10103</v>
      </c>
      <c r="C27" s="15" t="s">
        <v>17</v>
      </c>
      <c r="E27" s="17" t="s">
        <v>17</v>
      </c>
      <c r="F27" s="17">
        <v>7.95</v>
      </c>
      <c r="G27" s="39" t="str">
        <f>VLOOKUP(A27,'2016 Results'!C37:AF350,18,FALSE)</f>
        <v/>
      </c>
      <c r="H27" s="39"/>
      <c r="I27" s="17">
        <v>0</v>
      </c>
      <c r="J27" s="17" t="s">
        <v>227</v>
      </c>
      <c r="L27" s="17" t="s">
        <v>1881</v>
      </c>
      <c r="O27" s="17" t="s">
        <v>1883</v>
      </c>
      <c r="P27" s="17" t="s">
        <v>147</v>
      </c>
      <c r="S27" s="25">
        <v>2170000</v>
      </c>
      <c r="U27" s="18" t="s">
        <v>17</v>
      </c>
      <c r="V27" s="18">
        <v>3</v>
      </c>
      <c r="W27" s="18" t="s">
        <v>1884</v>
      </c>
      <c r="X27" s="18" t="s">
        <v>23</v>
      </c>
      <c r="Y27" s="18" t="s">
        <v>1885</v>
      </c>
      <c r="AA27" s="18" t="s">
        <v>1886</v>
      </c>
      <c r="AB27" s="19" t="s">
        <v>17</v>
      </c>
      <c r="AC27" s="19">
        <v>13.33</v>
      </c>
      <c r="AD27" s="19" t="s">
        <v>17</v>
      </c>
      <c r="AE27" s="54" t="s">
        <v>1887</v>
      </c>
    </row>
    <row r="28" spans="1:32" x14ac:dyDescent="0.25">
      <c r="A28" s="14" t="s">
        <v>1498</v>
      </c>
      <c r="B28" s="60">
        <f>VLOOKUP(A28,Pop!A35:B979,2,FALSE)</f>
        <v>2159</v>
      </c>
      <c r="C28" s="15" t="s">
        <v>17</v>
      </c>
      <c r="D28" s="17">
        <v>140</v>
      </c>
      <c r="E28" s="17" t="s">
        <v>17</v>
      </c>
      <c r="F28" s="17">
        <v>19</v>
      </c>
      <c r="G28" s="39">
        <f>VLOOKUP(A28,'2016 Results'!C38:AF351,18,FALSE)</f>
        <v>15.22</v>
      </c>
      <c r="H28" s="39">
        <f t="shared" si="0"/>
        <v>3.7799999999999994</v>
      </c>
      <c r="I28" s="17">
        <v>0</v>
      </c>
      <c r="J28" s="17" t="s">
        <v>21</v>
      </c>
      <c r="L28" s="17" t="s">
        <v>1502</v>
      </c>
      <c r="N28" s="17">
        <v>30.83</v>
      </c>
      <c r="P28" s="17" t="s">
        <v>42</v>
      </c>
      <c r="T28" s="17" t="s">
        <v>1504</v>
      </c>
      <c r="U28" s="18" t="s">
        <v>20</v>
      </c>
      <c r="AB28" s="19" t="s">
        <v>20</v>
      </c>
      <c r="AD28" s="19" t="s">
        <v>17</v>
      </c>
      <c r="AE28" s="54">
        <v>5.5</v>
      </c>
      <c r="AF28" s="57" t="s">
        <v>1505</v>
      </c>
    </row>
    <row r="29" spans="1:32" x14ac:dyDescent="0.25">
      <c r="A29" s="14" t="s">
        <v>2194</v>
      </c>
      <c r="B29" s="60">
        <f>VLOOKUP(A29,Pop!A36:B980,2,FALSE)</f>
        <v>126326</v>
      </c>
      <c r="C29" s="15" t="s">
        <v>17</v>
      </c>
      <c r="D29" s="17" t="s">
        <v>1421</v>
      </c>
      <c r="E29" s="17" t="s">
        <v>17</v>
      </c>
      <c r="F29" s="22">
        <v>14.59</v>
      </c>
      <c r="G29" s="39" t="str">
        <f>VLOOKUP(A29,'2016 Results'!C39:AF352,18,FALSE)</f>
        <v/>
      </c>
      <c r="H29" s="39"/>
      <c r="I29" s="17" t="s">
        <v>1419</v>
      </c>
      <c r="J29" s="17" t="s">
        <v>38</v>
      </c>
      <c r="K29" s="17" t="s">
        <v>1413</v>
      </c>
      <c r="L29" s="17" t="s">
        <v>1422</v>
      </c>
      <c r="O29" s="17" t="s">
        <v>1423</v>
      </c>
      <c r="P29" s="17" t="s">
        <v>19</v>
      </c>
      <c r="U29" s="18" t="s">
        <v>17</v>
      </c>
      <c r="V29" s="18">
        <v>44467</v>
      </c>
      <c r="W29" s="18">
        <v>2902</v>
      </c>
      <c r="X29" s="18" t="s">
        <v>38</v>
      </c>
      <c r="Z29" s="18" t="s">
        <v>1424</v>
      </c>
      <c r="AA29" s="18" t="s">
        <v>1425</v>
      </c>
      <c r="AB29" s="19" t="s">
        <v>17</v>
      </c>
      <c r="AC29" s="23">
        <v>16.739999999999998</v>
      </c>
      <c r="AD29" s="19" t="s">
        <v>17</v>
      </c>
      <c r="AE29" s="53">
        <v>4.8</v>
      </c>
    </row>
    <row r="30" spans="1:32" x14ac:dyDescent="0.25">
      <c r="A30" s="14" t="s">
        <v>676</v>
      </c>
      <c r="B30" s="60">
        <f>VLOOKUP(A30,Pop!A39:B983,2,FALSE)</f>
        <v>5253</v>
      </c>
      <c r="C30" s="15" t="s">
        <v>17</v>
      </c>
      <c r="D30" s="17" t="s">
        <v>686</v>
      </c>
      <c r="E30" s="17" t="s">
        <v>17</v>
      </c>
      <c r="F30" s="17">
        <v>9.64</v>
      </c>
      <c r="G30" s="39" t="e">
        <f>VLOOKUP(A30,'2016 Results'!C42:AF355,18,FALSE)</f>
        <v>#N/A</v>
      </c>
      <c r="H30" s="39"/>
      <c r="I30" s="17">
        <v>0</v>
      </c>
      <c r="J30" s="17" t="s">
        <v>227</v>
      </c>
      <c r="L30" s="17">
        <v>5.03</v>
      </c>
      <c r="O30" s="17" t="s">
        <v>684</v>
      </c>
      <c r="P30" s="17" t="s">
        <v>42</v>
      </c>
      <c r="T30" s="17" t="s">
        <v>687</v>
      </c>
      <c r="U30" s="18" t="s">
        <v>17</v>
      </c>
      <c r="V30" s="18">
        <v>3</v>
      </c>
      <c r="W30" s="18">
        <v>3</v>
      </c>
      <c r="X30" s="18" t="s">
        <v>38</v>
      </c>
      <c r="AA30" s="18" t="s">
        <v>688</v>
      </c>
      <c r="AB30" s="19" t="s">
        <v>20</v>
      </c>
      <c r="AD30" s="19" t="s">
        <v>20</v>
      </c>
      <c r="AF30" s="57" t="s">
        <v>689</v>
      </c>
    </row>
    <row r="31" spans="1:32" x14ac:dyDescent="0.25">
      <c r="A31" s="14" t="s">
        <v>1054</v>
      </c>
      <c r="B31" s="60">
        <f>VLOOKUP(A31,Pop!A40:B984,2,FALSE)</f>
        <v>386</v>
      </c>
      <c r="C31" s="15" t="s">
        <v>17</v>
      </c>
      <c r="D31" s="17">
        <v>18</v>
      </c>
      <c r="E31" s="17" t="s">
        <v>17</v>
      </c>
      <c r="F31" s="17" t="s">
        <v>350</v>
      </c>
      <c r="G31" s="39" t="e">
        <f>VLOOKUP(A31,'2016 Results'!C43:AF356,18,FALSE)</f>
        <v>#N/A</v>
      </c>
      <c r="H31" s="39"/>
      <c r="I31" s="17" t="s">
        <v>350</v>
      </c>
      <c r="U31" s="18" t="s">
        <v>20</v>
      </c>
      <c r="AB31" s="19" t="s">
        <v>20</v>
      </c>
      <c r="AD31" s="19" t="s">
        <v>20</v>
      </c>
    </row>
    <row r="32" spans="1:32" ht="30" x14ac:dyDescent="0.25">
      <c r="A32" s="14" t="s">
        <v>2198</v>
      </c>
      <c r="B32" s="60">
        <f>VLOOKUP(A32,Pop!A41:B985,2,FALSE)</f>
        <v>974</v>
      </c>
      <c r="C32" s="15" t="s">
        <v>17</v>
      </c>
      <c r="D32" s="17" t="s">
        <v>755</v>
      </c>
      <c r="E32" s="17" t="s">
        <v>17</v>
      </c>
      <c r="F32" s="17">
        <v>12.5</v>
      </c>
      <c r="G32" s="39" t="e">
        <f>VLOOKUP(A32,'2016 Results'!C44:AF357,18,FALSE)</f>
        <v>#N/A</v>
      </c>
      <c r="H32" s="39"/>
      <c r="I32" s="17">
        <v>250</v>
      </c>
      <c r="J32" s="17" t="s">
        <v>227</v>
      </c>
      <c r="L32" s="17">
        <v>0.05</v>
      </c>
      <c r="M32" s="17">
        <v>100</v>
      </c>
      <c r="N32" s="17">
        <v>6.68</v>
      </c>
      <c r="P32" s="17" t="s">
        <v>175</v>
      </c>
      <c r="T32" s="17" t="s">
        <v>1552</v>
      </c>
      <c r="U32" s="18" t="s">
        <v>47</v>
      </c>
      <c r="AB32" s="19" t="s">
        <v>17</v>
      </c>
      <c r="AC32" s="19">
        <v>15</v>
      </c>
      <c r="AD32" s="19" t="s">
        <v>17</v>
      </c>
      <c r="AE32" s="54" t="s">
        <v>1553</v>
      </c>
      <c r="AF32" s="57" t="s">
        <v>1554</v>
      </c>
    </row>
    <row r="33" spans="1:32" x14ac:dyDescent="0.25">
      <c r="A33" s="14" t="s">
        <v>1230</v>
      </c>
      <c r="B33" s="60">
        <f>VLOOKUP(A33,Pop!A44:B988,2,FALSE)</f>
        <v>658</v>
      </c>
      <c r="C33" s="15" t="s">
        <v>17</v>
      </c>
      <c r="D33" s="17">
        <v>88.99</v>
      </c>
      <c r="E33" s="17" t="s">
        <v>17</v>
      </c>
      <c r="F33" s="17">
        <v>42.5</v>
      </c>
      <c r="G33" s="39">
        <f>VLOOKUP(A33,'2016 Results'!C47:AF360,18,FALSE)</f>
        <v>35</v>
      </c>
      <c r="H33" s="39">
        <f t="shared" si="0"/>
        <v>7.5</v>
      </c>
      <c r="I33" s="17">
        <v>0</v>
      </c>
      <c r="J33" s="17" t="s">
        <v>21</v>
      </c>
      <c r="L33" s="17">
        <v>5</v>
      </c>
      <c r="M33" s="17">
        <v>100</v>
      </c>
      <c r="N33" s="17">
        <v>47.5</v>
      </c>
      <c r="P33" s="17" t="s">
        <v>22</v>
      </c>
      <c r="R33" s="17" t="s">
        <v>1235</v>
      </c>
      <c r="U33" s="18" t="s">
        <v>20</v>
      </c>
      <c r="AB33" s="19" t="s">
        <v>20</v>
      </c>
      <c r="AD33" s="19" t="s">
        <v>20</v>
      </c>
    </row>
    <row r="34" spans="1:32" x14ac:dyDescent="0.25">
      <c r="A34" s="14" t="s">
        <v>2205</v>
      </c>
      <c r="B34" s="60">
        <f>VLOOKUP(A34,Pop!A45:B989,2,FALSE)</f>
        <v>193</v>
      </c>
      <c r="C34" s="15" t="s">
        <v>17</v>
      </c>
      <c r="D34" s="22">
        <v>20</v>
      </c>
      <c r="E34" s="17" t="s">
        <v>17</v>
      </c>
      <c r="F34" s="22">
        <v>20</v>
      </c>
      <c r="G34" s="39" t="e">
        <f>VLOOKUP(A34,'2016 Results'!C48:AF361,18,FALSE)</f>
        <v>#N/A</v>
      </c>
      <c r="H34" s="39"/>
      <c r="I34" s="17">
        <v>3000</v>
      </c>
      <c r="J34" s="17" t="s">
        <v>21</v>
      </c>
      <c r="L34" s="22">
        <v>1.5</v>
      </c>
      <c r="N34" s="17" t="s">
        <v>1813</v>
      </c>
      <c r="P34" s="17" t="s">
        <v>19</v>
      </c>
      <c r="U34" s="18" t="s">
        <v>20</v>
      </c>
      <c r="AB34" s="19" t="s">
        <v>20</v>
      </c>
      <c r="AD34" s="19" t="s">
        <v>20</v>
      </c>
    </row>
    <row r="35" spans="1:32" x14ac:dyDescent="0.25">
      <c r="A35" s="14" t="s">
        <v>2262</v>
      </c>
      <c r="B35" s="60">
        <f>VLOOKUP(A35,Pop!A47:B991,2,FALSE)</f>
        <v>495</v>
      </c>
      <c r="C35" s="15" t="s">
        <v>17</v>
      </c>
      <c r="E35" s="17" t="s">
        <v>17</v>
      </c>
      <c r="F35" s="17">
        <v>20</v>
      </c>
      <c r="G35" s="39" t="e">
        <f>VLOOKUP(A35,'2016 Results'!C50:AF363,18,FALSE)</f>
        <v>#N/A</v>
      </c>
      <c r="H35" s="39"/>
      <c r="I35" s="17">
        <v>1000</v>
      </c>
      <c r="J35" s="17" t="s">
        <v>21</v>
      </c>
      <c r="L35" s="17">
        <v>10</v>
      </c>
      <c r="O35" s="17" t="s">
        <v>1923</v>
      </c>
      <c r="P35" s="17" t="s">
        <v>19</v>
      </c>
      <c r="U35" s="18" t="s">
        <v>20</v>
      </c>
      <c r="AB35" s="19" t="s">
        <v>20</v>
      </c>
      <c r="AD35" s="19" t="s">
        <v>17</v>
      </c>
      <c r="AE35" s="54">
        <v>4</v>
      </c>
    </row>
    <row r="36" spans="1:32" x14ac:dyDescent="0.25">
      <c r="A36" s="14" t="s">
        <v>2008</v>
      </c>
      <c r="B36" s="60">
        <f>VLOOKUP(A36,Pop!A49:B993,2,FALSE)</f>
        <v>432</v>
      </c>
      <c r="C36" s="15" t="s">
        <v>17</v>
      </c>
      <c r="D36" s="17">
        <v>48</v>
      </c>
      <c r="E36" s="17" t="s">
        <v>17</v>
      </c>
      <c r="F36" s="17">
        <v>55</v>
      </c>
      <c r="G36" s="39" t="e">
        <f>VLOOKUP(A36,'2016 Results'!C52:AF365,18,FALSE)</f>
        <v>#N/A</v>
      </c>
      <c r="H36" s="39"/>
      <c r="I36" s="17">
        <v>1</v>
      </c>
      <c r="J36" s="17" t="s">
        <v>38</v>
      </c>
      <c r="K36" s="17" t="s">
        <v>62</v>
      </c>
      <c r="L36" s="17" t="s">
        <v>2012</v>
      </c>
      <c r="U36" s="18" t="s">
        <v>20</v>
      </c>
      <c r="AB36" s="19" t="s">
        <v>20</v>
      </c>
      <c r="AD36" s="19" t="s">
        <v>17</v>
      </c>
      <c r="AE36" s="54">
        <v>2500</v>
      </c>
    </row>
    <row r="37" spans="1:32" x14ac:dyDescent="0.25">
      <c r="A37" s="14" t="s">
        <v>2211</v>
      </c>
      <c r="B37" s="60">
        <f>VLOOKUP(A37,Pop!A50:B994,2,FALSE)</f>
        <v>821</v>
      </c>
      <c r="C37" s="15" t="s">
        <v>17</v>
      </c>
      <c r="E37" s="17" t="s">
        <v>17</v>
      </c>
      <c r="F37" s="17">
        <v>17</v>
      </c>
      <c r="G37" s="39" t="e">
        <f>VLOOKUP(A37,'2016 Results'!C53:AF366,18,FALSE)</f>
        <v>#N/A</v>
      </c>
      <c r="H37" s="39"/>
      <c r="I37" s="17">
        <v>0</v>
      </c>
      <c r="J37" s="17" t="s">
        <v>21</v>
      </c>
      <c r="L37" s="17" t="s">
        <v>1978</v>
      </c>
      <c r="N37" s="17">
        <v>3.75</v>
      </c>
      <c r="P37" s="17" t="s">
        <v>22</v>
      </c>
      <c r="U37" s="18" t="s">
        <v>20</v>
      </c>
      <c r="AB37" s="19" t="s">
        <v>17</v>
      </c>
      <c r="AC37" s="19">
        <v>14.75</v>
      </c>
      <c r="AD37" s="19" t="s">
        <v>17</v>
      </c>
      <c r="AE37" s="54">
        <v>6.5</v>
      </c>
    </row>
    <row r="38" spans="1:32" x14ac:dyDescent="0.25">
      <c r="A38" s="14" t="s">
        <v>960</v>
      </c>
      <c r="B38" s="60">
        <f>VLOOKUP(A38,Pop!A51:B995,2,FALSE)</f>
        <v>1585</v>
      </c>
      <c r="C38" s="15" t="s">
        <v>17</v>
      </c>
      <c r="D38" s="22">
        <v>30</v>
      </c>
      <c r="E38" s="17" t="s">
        <v>17</v>
      </c>
      <c r="F38" s="22">
        <v>30</v>
      </c>
      <c r="G38" s="39">
        <f>VLOOKUP(A38,'2016 Results'!C54:AF367,18,FALSE)</f>
        <v>20</v>
      </c>
      <c r="H38" s="39">
        <f t="shared" si="0"/>
        <v>10</v>
      </c>
      <c r="I38" s="25">
        <v>2500</v>
      </c>
      <c r="J38" s="17" t="s">
        <v>21</v>
      </c>
      <c r="L38" s="17" t="s">
        <v>965</v>
      </c>
      <c r="M38" s="28">
        <v>1</v>
      </c>
      <c r="P38" s="17" t="s">
        <v>19</v>
      </c>
      <c r="U38" s="18" t="s">
        <v>20</v>
      </c>
      <c r="AB38" s="19" t="s">
        <v>20</v>
      </c>
      <c r="AD38" s="19" t="s">
        <v>20</v>
      </c>
    </row>
    <row r="39" spans="1:32" x14ac:dyDescent="0.25">
      <c r="A39" s="14" t="s">
        <v>758</v>
      </c>
      <c r="B39" s="60">
        <f>VLOOKUP(A39,Pop!A52:B996,2,FALSE)</f>
        <v>281</v>
      </c>
      <c r="C39" s="15" t="s">
        <v>17</v>
      </c>
      <c r="D39" s="17">
        <v>11.5</v>
      </c>
      <c r="E39" s="17" t="s">
        <v>17</v>
      </c>
      <c r="F39" s="17">
        <v>11.5</v>
      </c>
      <c r="G39" s="39">
        <f>VLOOKUP(A39,'2016 Results'!C55:AF368,18,FALSE)</f>
        <v>11.5</v>
      </c>
      <c r="H39" s="39">
        <f t="shared" si="0"/>
        <v>0</v>
      </c>
      <c r="I39" s="17" t="s">
        <v>764</v>
      </c>
      <c r="J39" s="17" t="s">
        <v>21</v>
      </c>
      <c r="L39" s="17" t="s">
        <v>763</v>
      </c>
      <c r="U39" s="18" t="s">
        <v>47</v>
      </c>
      <c r="AB39" s="19" t="s">
        <v>20</v>
      </c>
      <c r="AD39" s="19" t="s">
        <v>20</v>
      </c>
    </row>
    <row r="40" spans="1:32" x14ac:dyDescent="0.25">
      <c r="A40" s="14" t="s">
        <v>548</v>
      </c>
      <c r="B40" s="60">
        <f>VLOOKUP(A40,Pop!A53:B997,2,FALSE)</f>
        <v>262</v>
      </c>
      <c r="C40" s="15" t="s">
        <v>17</v>
      </c>
      <c r="D40" s="22">
        <v>18</v>
      </c>
      <c r="E40" s="17" t="s">
        <v>17</v>
      </c>
      <c r="F40" s="22">
        <v>18</v>
      </c>
      <c r="G40" s="39" t="str">
        <f>VLOOKUP(A40,'2016 Results'!C56:AF369,18,FALSE)</f>
        <v/>
      </c>
      <c r="H40" s="39"/>
      <c r="I40" s="17">
        <v>1000</v>
      </c>
      <c r="J40" s="17" t="s">
        <v>21</v>
      </c>
      <c r="L40" s="22">
        <v>7</v>
      </c>
      <c r="P40" s="17" t="s">
        <v>19</v>
      </c>
      <c r="U40" s="18" t="s">
        <v>20</v>
      </c>
      <c r="AB40" s="19" t="s">
        <v>20</v>
      </c>
      <c r="AD40" s="19" t="s">
        <v>20</v>
      </c>
    </row>
    <row r="41" spans="1:32" x14ac:dyDescent="0.25">
      <c r="A41" s="14" t="s">
        <v>1206</v>
      </c>
      <c r="B41" s="60">
        <f>VLOOKUP(A41,Pop!A54:B998,2,FALSE)</f>
        <v>204</v>
      </c>
      <c r="C41" s="15" t="s">
        <v>17</v>
      </c>
      <c r="D41" s="17">
        <v>32</v>
      </c>
      <c r="E41" s="17" t="s">
        <v>17</v>
      </c>
      <c r="F41" s="17">
        <v>32</v>
      </c>
      <c r="G41" s="39" t="e">
        <f>VLOOKUP(A41,'2016 Results'!C57:AF370,18,FALSE)</f>
        <v>#N/A</v>
      </c>
      <c r="H41" s="39"/>
      <c r="I41" s="17" t="s">
        <v>1214</v>
      </c>
      <c r="J41" s="17" t="s">
        <v>21</v>
      </c>
      <c r="L41" s="17" t="s">
        <v>1215</v>
      </c>
      <c r="P41" s="17" t="s">
        <v>59</v>
      </c>
      <c r="R41" s="17" t="s">
        <v>1216</v>
      </c>
      <c r="U41" s="18" t="s">
        <v>20</v>
      </c>
      <c r="AB41" s="19" t="s">
        <v>17</v>
      </c>
      <c r="AC41" s="19">
        <v>21.5</v>
      </c>
      <c r="AD41" s="19" t="s">
        <v>20</v>
      </c>
    </row>
    <row r="42" spans="1:32" x14ac:dyDescent="0.25">
      <c r="A42" s="14" t="s">
        <v>1321</v>
      </c>
      <c r="B42" s="60">
        <f>VLOOKUP(A42,Pop!A56:B1000,2,FALSE)</f>
        <v>8127</v>
      </c>
      <c r="C42" s="15" t="s">
        <v>17</v>
      </c>
      <c r="D42" s="17">
        <v>23.91</v>
      </c>
      <c r="E42" s="17" t="s">
        <v>17</v>
      </c>
      <c r="F42" s="17">
        <v>23.91</v>
      </c>
      <c r="G42" s="39">
        <f>VLOOKUP(A42,'2016 Results'!C59:AF372,18,FALSE)</f>
        <v>7.66</v>
      </c>
      <c r="H42" s="39">
        <f t="shared" si="0"/>
        <v>16.25</v>
      </c>
      <c r="I42" s="17">
        <v>0</v>
      </c>
      <c r="J42" s="17" t="s">
        <v>227</v>
      </c>
      <c r="L42" s="17" t="s">
        <v>1325</v>
      </c>
      <c r="O42" s="17">
        <v>27.09</v>
      </c>
      <c r="P42" s="17" t="s">
        <v>19</v>
      </c>
      <c r="U42" s="18" t="s">
        <v>17</v>
      </c>
      <c r="V42" s="18" t="s">
        <v>1328</v>
      </c>
      <c r="W42" s="18" t="s">
        <v>1329</v>
      </c>
      <c r="X42" s="18" t="s">
        <v>227</v>
      </c>
      <c r="AB42" s="19" t="s">
        <v>20</v>
      </c>
      <c r="AD42" s="19" t="s">
        <v>20</v>
      </c>
    </row>
    <row r="43" spans="1:32" x14ac:dyDescent="0.25">
      <c r="A43" s="14" t="s">
        <v>2231</v>
      </c>
      <c r="B43" s="60">
        <f>VLOOKUP(A43,Pop!A57:B1001,2,FALSE)</f>
        <v>284</v>
      </c>
      <c r="C43" s="15" t="s">
        <v>17</v>
      </c>
      <c r="D43" s="17">
        <v>7.25</v>
      </c>
      <c r="E43" s="17" t="s">
        <v>17</v>
      </c>
      <c r="F43" s="17">
        <v>7.4</v>
      </c>
      <c r="G43" s="39" t="e">
        <f>VLOOKUP(A43,'2016 Results'!C60:AF373,18,FALSE)</f>
        <v>#N/A</v>
      </c>
      <c r="H43" s="39"/>
      <c r="I43" s="17">
        <v>1000</v>
      </c>
      <c r="J43" s="17" t="s">
        <v>21</v>
      </c>
      <c r="L43" s="17">
        <v>2</v>
      </c>
      <c r="M43" s="17" t="s">
        <v>477</v>
      </c>
      <c r="P43" s="17" t="s">
        <v>19</v>
      </c>
      <c r="U43" s="18" t="s">
        <v>20</v>
      </c>
      <c r="AB43" s="19" t="s">
        <v>20</v>
      </c>
      <c r="AD43" s="19" t="s">
        <v>20</v>
      </c>
    </row>
    <row r="44" spans="1:32" x14ac:dyDescent="0.25">
      <c r="A44" s="14" t="s">
        <v>908</v>
      </c>
      <c r="B44" s="60">
        <f>VLOOKUP(A44,Pop!A58:B1002,2,FALSE)</f>
        <v>264</v>
      </c>
      <c r="C44" s="15" t="s">
        <v>17</v>
      </c>
      <c r="D44" s="17">
        <v>36.549999999999997</v>
      </c>
      <c r="E44" s="17" t="s">
        <v>17</v>
      </c>
      <c r="F44" s="17">
        <v>36.549999999999997</v>
      </c>
      <c r="G44" s="39" t="e">
        <f>VLOOKUP(A44,'2016 Results'!C61:AF374,18,FALSE)</f>
        <v>#N/A</v>
      </c>
      <c r="H44" s="39"/>
      <c r="I44" s="17" t="s">
        <v>916</v>
      </c>
      <c r="J44" s="17" t="s">
        <v>38</v>
      </c>
      <c r="K44" s="17" t="s">
        <v>62</v>
      </c>
      <c r="L44" s="17" t="s">
        <v>913</v>
      </c>
      <c r="U44" s="18" t="s">
        <v>20</v>
      </c>
      <c r="AB44" s="19" t="s">
        <v>17</v>
      </c>
      <c r="AC44" s="19">
        <v>10</v>
      </c>
      <c r="AD44" s="19" t="s">
        <v>20</v>
      </c>
    </row>
    <row r="45" spans="1:32" x14ac:dyDescent="0.25">
      <c r="A45" s="14" t="s">
        <v>2250</v>
      </c>
      <c r="B45" s="60">
        <f>VLOOKUP(A45,Pop!A60:B1004,2,FALSE)</f>
        <v>5322</v>
      </c>
      <c r="C45" s="15" t="s">
        <v>17</v>
      </c>
      <c r="D45" s="17">
        <v>49.88</v>
      </c>
      <c r="E45" s="17" t="s">
        <v>17</v>
      </c>
      <c r="F45" s="17">
        <v>17.72</v>
      </c>
      <c r="G45" s="39" t="e">
        <f>VLOOKUP(A45,'2016 Results'!C63:AF376,18,FALSE)</f>
        <v>#N/A</v>
      </c>
      <c r="H45" s="39"/>
      <c r="I45" s="17" t="s">
        <v>464</v>
      </c>
      <c r="J45" s="17" t="s">
        <v>21</v>
      </c>
      <c r="L45" s="17" t="s">
        <v>1508</v>
      </c>
      <c r="P45" s="17" t="s">
        <v>19</v>
      </c>
      <c r="U45" s="18" t="s">
        <v>17</v>
      </c>
      <c r="V45" s="18">
        <v>3</v>
      </c>
      <c r="W45" s="18">
        <v>7.5</v>
      </c>
      <c r="X45" s="18" t="s">
        <v>38</v>
      </c>
      <c r="Z45" s="18" t="s">
        <v>1512</v>
      </c>
      <c r="AA45" s="18" t="s">
        <v>1513</v>
      </c>
      <c r="AB45" s="19" t="s">
        <v>20</v>
      </c>
      <c r="AD45" s="19" t="s">
        <v>20</v>
      </c>
    </row>
    <row r="46" spans="1:32" ht="30" x14ac:dyDescent="0.25">
      <c r="A46" s="14" t="s">
        <v>2160</v>
      </c>
      <c r="B46" s="60">
        <f>VLOOKUP(A46,Pop!A63:B1007,2,FALSE)</f>
        <v>57637</v>
      </c>
      <c r="C46" s="15" t="s">
        <v>17</v>
      </c>
      <c r="D46" s="22">
        <v>86.26</v>
      </c>
      <c r="E46" s="17" t="s">
        <v>17</v>
      </c>
      <c r="F46" s="17" t="s">
        <v>285</v>
      </c>
      <c r="G46" s="39" t="e">
        <f>VLOOKUP(A46,'2016 Results'!C66:AF379,18,FALSE)</f>
        <v>#N/A</v>
      </c>
      <c r="H46" s="39"/>
      <c r="I46" s="17" t="s">
        <v>286</v>
      </c>
      <c r="J46" s="17" t="s">
        <v>21</v>
      </c>
      <c r="L46" s="22">
        <v>6.5399999999999998E-3</v>
      </c>
      <c r="N46" s="22">
        <v>6.54</v>
      </c>
      <c r="P46" s="17" t="s">
        <v>59</v>
      </c>
      <c r="R46" s="17" t="s">
        <v>287</v>
      </c>
      <c r="U46" s="18" t="s">
        <v>17</v>
      </c>
      <c r="V46" s="18" t="s">
        <v>288</v>
      </c>
      <c r="W46" s="18" t="s">
        <v>288</v>
      </c>
      <c r="X46" s="18" t="s">
        <v>23</v>
      </c>
      <c r="Y46" s="18" t="s">
        <v>289</v>
      </c>
      <c r="AA46" s="18" t="s">
        <v>290</v>
      </c>
      <c r="AB46" s="19" t="s">
        <v>17</v>
      </c>
      <c r="AC46" s="19" t="s">
        <v>291</v>
      </c>
      <c r="AD46" s="19" t="s">
        <v>20</v>
      </c>
      <c r="AF46" s="57" t="s">
        <v>292</v>
      </c>
    </row>
    <row r="47" spans="1:32" x14ac:dyDescent="0.25">
      <c r="A47" s="14" t="s">
        <v>1257</v>
      </c>
      <c r="B47" s="60">
        <f>VLOOKUP(A47,Pop!A64:B1008,2,FALSE)</f>
        <v>1042</v>
      </c>
      <c r="C47" s="15" t="s">
        <v>17</v>
      </c>
      <c r="D47" s="17">
        <v>6.29</v>
      </c>
      <c r="E47" s="17" t="s">
        <v>17</v>
      </c>
      <c r="F47" s="17">
        <v>6.29</v>
      </c>
      <c r="G47" s="39" t="e">
        <f>VLOOKUP(A47,'2016 Results'!C67:AF380,18,FALSE)</f>
        <v>#N/A</v>
      </c>
      <c r="H47" s="39"/>
      <c r="I47" s="17">
        <v>1000</v>
      </c>
      <c r="J47" s="17" t="s">
        <v>21</v>
      </c>
      <c r="M47" s="28">
        <v>0.75</v>
      </c>
      <c r="P47" s="17" t="s">
        <v>19</v>
      </c>
      <c r="U47" s="18" t="s">
        <v>20</v>
      </c>
      <c r="AB47" s="19" t="s">
        <v>20</v>
      </c>
      <c r="AD47" s="19" t="s">
        <v>20</v>
      </c>
    </row>
    <row r="48" spans="1:32" x14ac:dyDescent="0.25">
      <c r="A48" s="14" t="s">
        <v>660</v>
      </c>
      <c r="B48" s="60">
        <f>VLOOKUP(A48,Pop!A65:B1009,2,FALSE)</f>
        <v>1832</v>
      </c>
      <c r="C48" s="15" t="s">
        <v>17</v>
      </c>
      <c r="D48" s="17">
        <v>155</v>
      </c>
      <c r="E48" s="17" t="s">
        <v>17</v>
      </c>
      <c r="F48" s="17">
        <v>45.09</v>
      </c>
      <c r="G48" s="39">
        <f>VLOOKUP(A48,'2016 Results'!C68:AF381,18,FALSE)</f>
        <v>34.31</v>
      </c>
      <c r="H48" s="39">
        <f t="shared" si="0"/>
        <v>10.780000000000001</v>
      </c>
      <c r="I48" s="17">
        <v>1000</v>
      </c>
      <c r="J48" s="17" t="s">
        <v>21</v>
      </c>
      <c r="L48" s="17">
        <v>8.2799999999999992E-3</v>
      </c>
      <c r="P48" s="17" t="s">
        <v>22</v>
      </c>
      <c r="U48" s="18" t="s">
        <v>47</v>
      </c>
      <c r="AB48" s="19" t="s">
        <v>20</v>
      </c>
      <c r="AD48" s="19" t="s">
        <v>20</v>
      </c>
    </row>
    <row r="49" spans="1:32" ht="30" x14ac:dyDescent="0.25">
      <c r="A49" s="14" t="s">
        <v>2000</v>
      </c>
      <c r="B49" s="60">
        <f>VLOOKUP(A49,Pop!A66:B1010,2,FALSE)</f>
        <v>1450</v>
      </c>
      <c r="C49" s="15" t="s">
        <v>17</v>
      </c>
      <c r="E49" s="17" t="s">
        <v>17</v>
      </c>
      <c r="F49" s="17">
        <v>19.09</v>
      </c>
      <c r="G49" s="39" t="e">
        <f>VLOOKUP(A49,'2016 Results'!C69:AF382,18,FALSE)</f>
        <v>#N/A</v>
      </c>
      <c r="H49" s="39"/>
      <c r="I49" s="17">
        <v>1500</v>
      </c>
      <c r="J49" s="17" t="s">
        <v>21</v>
      </c>
      <c r="L49" s="17">
        <v>7.7799999999999996E-3</v>
      </c>
      <c r="P49" s="17" t="s">
        <v>210</v>
      </c>
      <c r="R49" s="17">
        <v>806418</v>
      </c>
      <c r="S49" s="17" t="s">
        <v>2004</v>
      </c>
      <c r="U49" s="18" t="s">
        <v>17</v>
      </c>
      <c r="V49" s="18">
        <v>3</v>
      </c>
      <c r="W49" s="18">
        <v>3</v>
      </c>
      <c r="X49" s="18" t="s">
        <v>23</v>
      </c>
      <c r="Y49" s="18" t="s">
        <v>2005</v>
      </c>
      <c r="AA49" s="18" t="s">
        <v>2006</v>
      </c>
      <c r="AB49" s="19" t="s">
        <v>20</v>
      </c>
      <c r="AD49" s="19" t="s">
        <v>17</v>
      </c>
      <c r="AE49" s="54" t="s">
        <v>2007</v>
      </c>
    </row>
    <row r="50" spans="1:32" x14ac:dyDescent="0.25">
      <c r="A50" s="14" t="s">
        <v>1720</v>
      </c>
      <c r="B50" s="60">
        <f>VLOOKUP(A50,Pop!A67:B1011,2,FALSE)</f>
        <v>437</v>
      </c>
      <c r="C50" s="15" t="s">
        <v>17</v>
      </c>
      <c r="E50" s="17" t="s">
        <v>17</v>
      </c>
      <c r="F50" s="17">
        <v>20</v>
      </c>
      <c r="G50" s="39" t="e">
        <f>VLOOKUP(A50,'2016 Results'!C70:AF383,18,FALSE)</f>
        <v>#N/A</v>
      </c>
      <c r="H50" s="39"/>
      <c r="I50" s="17">
        <v>10000</v>
      </c>
      <c r="J50" s="17" t="s">
        <v>21</v>
      </c>
      <c r="L50" s="17">
        <v>4.5</v>
      </c>
      <c r="U50" s="18" t="s">
        <v>20</v>
      </c>
      <c r="AB50" s="19" t="s">
        <v>20</v>
      </c>
      <c r="AD50" s="19" t="s">
        <v>20</v>
      </c>
    </row>
    <row r="51" spans="1:32" x14ac:dyDescent="0.25">
      <c r="A51" s="14" t="s">
        <v>2264</v>
      </c>
      <c r="B51" s="60">
        <f>VLOOKUP(A51,Pop!A68:B1012,2,FALSE)</f>
        <v>557</v>
      </c>
      <c r="C51" s="15" t="s">
        <v>17</v>
      </c>
      <c r="D51" s="17">
        <v>49.39</v>
      </c>
      <c r="E51" s="17" t="s">
        <v>17</v>
      </c>
      <c r="F51" s="17">
        <v>18.02</v>
      </c>
      <c r="G51" s="39" t="e">
        <f>VLOOKUP(A51,'2016 Results'!C71:AF384,18,FALSE)</f>
        <v>#N/A</v>
      </c>
      <c r="H51" s="39"/>
      <c r="I51" s="17">
        <v>2000</v>
      </c>
      <c r="J51" s="17" t="s">
        <v>21</v>
      </c>
      <c r="L51" s="17">
        <v>9.01</v>
      </c>
      <c r="O51" s="17" t="s">
        <v>1974</v>
      </c>
      <c r="P51" s="17" t="s">
        <v>59</v>
      </c>
      <c r="U51" s="18" t="s">
        <v>20</v>
      </c>
      <c r="AB51" s="19" t="s">
        <v>20</v>
      </c>
    </row>
    <row r="52" spans="1:32" x14ac:dyDescent="0.25">
      <c r="A52" s="14" t="s">
        <v>1668</v>
      </c>
      <c r="B52" s="60">
        <f>VLOOKUP(A52,Pop!A69:B1013,2,FALSE)</f>
        <v>864</v>
      </c>
      <c r="C52" s="15" t="s">
        <v>17</v>
      </c>
      <c r="D52" s="17">
        <v>30.24</v>
      </c>
      <c r="E52" s="17" t="s">
        <v>17</v>
      </c>
      <c r="F52" s="17">
        <v>30.24</v>
      </c>
      <c r="G52" s="39" t="e">
        <f>VLOOKUP(A52,'2016 Results'!C72:AF385,18,FALSE)</f>
        <v>#N/A</v>
      </c>
      <c r="H52" s="39"/>
      <c r="I52" s="17" t="s">
        <v>1431</v>
      </c>
      <c r="J52" s="17" t="s">
        <v>21</v>
      </c>
      <c r="L52" s="17" t="s">
        <v>1678</v>
      </c>
      <c r="M52" s="28">
        <v>1</v>
      </c>
      <c r="N52" s="17" t="s">
        <v>1676</v>
      </c>
      <c r="P52" s="17" t="s">
        <v>59</v>
      </c>
      <c r="R52" s="17" t="s">
        <v>1679</v>
      </c>
      <c r="U52" s="18" t="s">
        <v>20</v>
      </c>
      <c r="AB52" s="19" t="s">
        <v>20</v>
      </c>
      <c r="AD52" s="19" t="s">
        <v>17</v>
      </c>
      <c r="AE52" s="54" t="s">
        <v>1680</v>
      </c>
    </row>
    <row r="53" spans="1:32" x14ac:dyDescent="0.25">
      <c r="A53" s="14" t="s">
        <v>1195</v>
      </c>
      <c r="B53" s="60">
        <f>VLOOKUP(A53,Pop!A72:B1016,2,FALSE)</f>
        <v>683</v>
      </c>
      <c r="C53" s="15" t="s">
        <v>17</v>
      </c>
      <c r="D53" s="17">
        <v>150</v>
      </c>
      <c r="E53" s="17" t="s">
        <v>17</v>
      </c>
      <c r="F53" s="17" t="s">
        <v>1202</v>
      </c>
      <c r="G53" s="39">
        <f>VLOOKUP(A53,'2016 Results'!C75:AF388,18,FALSE)</f>
        <v>10</v>
      </c>
      <c r="H53" s="39"/>
      <c r="I53" s="17">
        <v>3000</v>
      </c>
      <c r="J53" s="17" t="s">
        <v>21</v>
      </c>
      <c r="L53" s="17">
        <v>10.3</v>
      </c>
      <c r="N53" s="17">
        <v>10.3</v>
      </c>
      <c r="P53" s="17" t="s">
        <v>175</v>
      </c>
      <c r="T53" s="17" t="s">
        <v>1203</v>
      </c>
      <c r="U53" s="18" t="s">
        <v>17</v>
      </c>
      <c r="V53" s="18">
        <v>2</v>
      </c>
      <c r="W53" s="18">
        <v>4</v>
      </c>
      <c r="X53" s="18" t="s">
        <v>38</v>
      </c>
      <c r="Z53" s="18" t="s">
        <v>1204</v>
      </c>
      <c r="AA53" s="18" t="s">
        <v>1205</v>
      </c>
      <c r="AB53" s="19" t="s">
        <v>20</v>
      </c>
      <c r="AD53" s="19" t="s">
        <v>17</v>
      </c>
      <c r="AE53" s="54">
        <v>2.88</v>
      </c>
    </row>
    <row r="54" spans="1:32" x14ac:dyDescent="0.25">
      <c r="A54" s="14" t="s">
        <v>1979</v>
      </c>
      <c r="B54" s="60">
        <f>VLOOKUP(A54,Pop!A74:B1018,2,FALSE)</f>
        <v>438</v>
      </c>
      <c r="C54" s="15" t="s">
        <v>17</v>
      </c>
      <c r="D54" s="17">
        <v>29.12</v>
      </c>
      <c r="E54" s="17" t="s">
        <v>17</v>
      </c>
      <c r="F54" s="17">
        <v>12.25</v>
      </c>
      <c r="G54" s="39">
        <f>VLOOKUP(A54,'2016 Results'!C77:AF390,18,FALSE)</f>
        <v>12.25</v>
      </c>
      <c r="H54" s="39">
        <f t="shared" si="0"/>
        <v>0</v>
      </c>
      <c r="I54" s="17">
        <v>0</v>
      </c>
      <c r="J54" s="17" t="s">
        <v>21</v>
      </c>
      <c r="L54" s="17" t="s">
        <v>1985</v>
      </c>
      <c r="N54" s="17">
        <v>17.37</v>
      </c>
      <c r="P54" s="17" t="s">
        <v>19</v>
      </c>
      <c r="U54" s="18" t="s">
        <v>17</v>
      </c>
      <c r="V54" s="18">
        <v>1.25</v>
      </c>
      <c r="W54" s="18">
        <v>10</v>
      </c>
      <c r="X54" s="18" t="s">
        <v>38</v>
      </c>
      <c r="Z54" s="18" t="s">
        <v>1986</v>
      </c>
      <c r="AB54" s="19" t="s">
        <v>20</v>
      </c>
      <c r="AD54" s="19" t="s">
        <v>17</v>
      </c>
      <c r="AE54" s="54">
        <v>1</v>
      </c>
    </row>
    <row r="55" spans="1:32" x14ac:dyDescent="0.25">
      <c r="A55" s="14" t="s">
        <v>1356</v>
      </c>
      <c r="B55" s="61">
        <v>3904</v>
      </c>
      <c r="C55" s="15" t="s">
        <v>17</v>
      </c>
      <c r="E55" s="17" t="s">
        <v>17</v>
      </c>
      <c r="F55" s="22">
        <v>15.79</v>
      </c>
      <c r="G55" s="39" t="e">
        <f>VLOOKUP(A55,'2016 Results'!C78:AF391,18,FALSE)</f>
        <v>#N/A</v>
      </c>
      <c r="H55" s="39"/>
      <c r="I55" s="17" t="s">
        <v>1369</v>
      </c>
      <c r="J55" s="17" t="s">
        <v>21</v>
      </c>
      <c r="L55" s="17">
        <v>3.27</v>
      </c>
      <c r="N55" s="22">
        <v>3.27</v>
      </c>
      <c r="P55" s="17" t="s">
        <v>175</v>
      </c>
      <c r="T55" s="17" t="s">
        <v>1370</v>
      </c>
      <c r="U55" s="18" t="s">
        <v>20</v>
      </c>
      <c r="AB55" s="19" t="s">
        <v>17</v>
      </c>
      <c r="AC55" s="19" t="s">
        <v>1371</v>
      </c>
      <c r="AD55" s="19" t="s">
        <v>17</v>
      </c>
      <c r="AE55" s="53">
        <v>2.3199999999999998</v>
      </c>
      <c r="AF55" s="57" t="s">
        <v>1372</v>
      </c>
    </row>
    <row r="56" spans="1:32" x14ac:dyDescent="0.25">
      <c r="A56" s="14" t="s">
        <v>2175</v>
      </c>
      <c r="B56" s="60">
        <f>VLOOKUP(A56,Pop!A76:B1020,2,FALSE)</f>
        <v>798</v>
      </c>
      <c r="C56" s="15" t="s">
        <v>17</v>
      </c>
      <c r="D56" s="22">
        <v>20</v>
      </c>
      <c r="E56" s="17" t="s">
        <v>17</v>
      </c>
      <c r="F56" s="22">
        <v>15</v>
      </c>
      <c r="G56" s="39">
        <f>VLOOKUP(A56,'2016 Results'!C79:AF392,18,FALSE)</f>
        <v>14</v>
      </c>
      <c r="H56" s="39">
        <f t="shared" si="0"/>
        <v>1</v>
      </c>
      <c r="I56" s="17" t="s">
        <v>778</v>
      </c>
      <c r="J56" s="17" t="s">
        <v>21</v>
      </c>
      <c r="P56" s="17" t="s">
        <v>19</v>
      </c>
      <c r="U56" s="18" t="s">
        <v>20</v>
      </c>
      <c r="AB56" s="19" t="s">
        <v>17</v>
      </c>
      <c r="AC56" s="23">
        <v>19</v>
      </c>
      <c r="AD56" s="19" t="s">
        <v>20</v>
      </c>
    </row>
    <row r="57" spans="1:32" x14ac:dyDescent="0.25">
      <c r="A57" s="14" t="s">
        <v>2159</v>
      </c>
      <c r="B57" s="60">
        <f>VLOOKUP(A57,Pop!A77:B1021,2,FALSE)</f>
        <v>6360</v>
      </c>
      <c r="C57" s="15" t="s">
        <v>17</v>
      </c>
      <c r="D57" s="17">
        <v>188.9</v>
      </c>
      <c r="E57" s="17" t="s">
        <v>17</v>
      </c>
      <c r="F57" s="17">
        <v>20</v>
      </c>
      <c r="G57" s="39">
        <f>VLOOKUP(A57,'2016 Results'!C80:AF393,18,FALSE)</f>
        <v>20</v>
      </c>
      <c r="H57" s="39">
        <f t="shared" si="0"/>
        <v>0</v>
      </c>
      <c r="I57" s="17" t="s">
        <v>264</v>
      </c>
      <c r="J57" s="17" t="s">
        <v>227</v>
      </c>
      <c r="P57" s="17" t="s">
        <v>19</v>
      </c>
      <c r="U57" s="18" t="s">
        <v>20</v>
      </c>
      <c r="AB57" s="19" t="s">
        <v>17</v>
      </c>
      <c r="AC57" s="19">
        <v>6</v>
      </c>
      <c r="AD57" s="19" t="s">
        <v>17</v>
      </c>
      <c r="AE57" s="54">
        <v>2.5</v>
      </c>
    </row>
    <row r="58" spans="1:32" x14ac:dyDescent="0.25">
      <c r="A58" s="14" t="s">
        <v>1588</v>
      </c>
      <c r="B58" s="61">
        <v>1113</v>
      </c>
      <c r="C58" s="15" t="s">
        <v>17</v>
      </c>
      <c r="D58" s="17">
        <v>62.04</v>
      </c>
      <c r="E58" s="17" t="s">
        <v>17</v>
      </c>
      <c r="F58" s="17">
        <v>50</v>
      </c>
      <c r="G58" s="39" t="e">
        <f>VLOOKUP(A58,'2016 Results'!C82:AF395,18,FALSE)</f>
        <v>#N/A</v>
      </c>
      <c r="H58" s="39"/>
      <c r="I58" s="17">
        <v>0</v>
      </c>
      <c r="J58" s="17" t="s">
        <v>21</v>
      </c>
      <c r="L58" s="17">
        <v>3.01</v>
      </c>
      <c r="N58" s="17">
        <v>3.01</v>
      </c>
      <c r="P58" s="17" t="s">
        <v>59</v>
      </c>
      <c r="R58" s="25">
        <v>4400000</v>
      </c>
      <c r="U58" s="18" t="s">
        <v>20</v>
      </c>
      <c r="AB58" s="19" t="s">
        <v>20</v>
      </c>
      <c r="AD58" s="19" t="s">
        <v>20</v>
      </c>
    </row>
    <row r="59" spans="1:32" x14ac:dyDescent="0.25">
      <c r="A59" s="14" t="s">
        <v>1824</v>
      </c>
      <c r="B59" s="60">
        <f>VLOOKUP(A59,Pop!A80:B1024,2,FALSE)</f>
        <v>2123</v>
      </c>
      <c r="C59" s="15" t="s">
        <v>17</v>
      </c>
      <c r="E59" s="17" t="s">
        <v>17</v>
      </c>
      <c r="F59" s="17">
        <v>10.4</v>
      </c>
      <c r="G59" s="39">
        <f>VLOOKUP(A59,'2016 Results'!C83:AF396,18,FALSE)</f>
        <v>9.41</v>
      </c>
      <c r="H59" s="39">
        <f t="shared" si="0"/>
        <v>0.99000000000000021</v>
      </c>
      <c r="I59" s="17">
        <v>1500</v>
      </c>
      <c r="J59" s="17" t="s">
        <v>21</v>
      </c>
      <c r="L59" s="17">
        <v>5.2500000000000003E-3</v>
      </c>
      <c r="O59" s="17" t="s">
        <v>1829</v>
      </c>
      <c r="P59" s="17" t="s">
        <v>22</v>
      </c>
      <c r="R59" s="17" t="s">
        <v>1828</v>
      </c>
      <c r="U59" s="18" t="s">
        <v>47</v>
      </c>
      <c r="AB59" s="19" t="s">
        <v>17</v>
      </c>
      <c r="AC59" s="19">
        <v>14.25</v>
      </c>
      <c r="AD59" s="19" t="s">
        <v>17</v>
      </c>
      <c r="AE59" s="54" t="s">
        <v>1830</v>
      </c>
      <c r="AF59" s="57" t="s">
        <v>1831</v>
      </c>
    </row>
    <row r="60" spans="1:32" x14ac:dyDescent="0.25">
      <c r="A60" s="14" t="s">
        <v>1727</v>
      </c>
      <c r="B60" s="60">
        <f>VLOOKUP(A60,Pop!A81:B1025,2,FALSE)</f>
        <v>664</v>
      </c>
      <c r="C60" s="15" t="s">
        <v>17</v>
      </c>
      <c r="D60" s="17">
        <v>15.5</v>
      </c>
      <c r="E60" s="17" t="s">
        <v>17</v>
      </c>
      <c r="F60" s="17">
        <v>12.5</v>
      </c>
      <c r="G60" s="39" t="e">
        <f>VLOOKUP(A60,'2016 Results'!C84:AF397,18,FALSE)</f>
        <v>#N/A</v>
      </c>
      <c r="H60" s="39"/>
      <c r="I60" s="17">
        <v>2000</v>
      </c>
      <c r="J60" s="17" t="s">
        <v>21</v>
      </c>
      <c r="P60" s="17" t="s">
        <v>19</v>
      </c>
      <c r="U60" s="18" t="s">
        <v>20</v>
      </c>
      <c r="AB60" s="19" t="s">
        <v>20</v>
      </c>
      <c r="AD60" s="19" t="s">
        <v>17</v>
      </c>
      <c r="AE60" s="54" t="s">
        <v>1730</v>
      </c>
    </row>
    <row r="61" spans="1:32" ht="30" x14ac:dyDescent="0.25">
      <c r="A61" s="14" t="s">
        <v>1514</v>
      </c>
      <c r="B61" s="60">
        <f>VLOOKUP(A61,Pop!A82:B1026,2,FALSE)</f>
        <v>371</v>
      </c>
      <c r="C61" s="15" t="s">
        <v>17</v>
      </c>
      <c r="E61" s="17" t="s">
        <v>17</v>
      </c>
      <c r="F61" s="22">
        <v>15</v>
      </c>
      <c r="G61" s="39">
        <f>VLOOKUP(A61,'2016 Results'!C85:AF398,18,FALSE)</f>
        <v>5</v>
      </c>
      <c r="H61" s="39">
        <f t="shared" si="0"/>
        <v>10</v>
      </c>
      <c r="I61" s="17" t="s">
        <v>1522</v>
      </c>
      <c r="J61" s="17" t="s">
        <v>21</v>
      </c>
      <c r="L61" s="17" t="s">
        <v>1525</v>
      </c>
      <c r="P61" s="17" t="s">
        <v>19</v>
      </c>
      <c r="U61" s="18" t="s">
        <v>20</v>
      </c>
      <c r="AB61" s="19" t="s">
        <v>20</v>
      </c>
      <c r="AD61" s="19" t="s">
        <v>17</v>
      </c>
      <c r="AE61" s="54" t="s">
        <v>1526</v>
      </c>
    </row>
    <row r="62" spans="1:32" x14ac:dyDescent="0.25">
      <c r="A62" s="14" t="s">
        <v>1047</v>
      </c>
      <c r="B62" s="60">
        <f>VLOOKUP(A62,Pop!A83:B1027,2,FALSE)</f>
        <v>485</v>
      </c>
      <c r="C62" s="15" t="s">
        <v>17</v>
      </c>
      <c r="D62" s="17">
        <v>12.5</v>
      </c>
      <c r="E62" s="17" t="s">
        <v>17</v>
      </c>
      <c r="F62" s="17">
        <v>12.5</v>
      </c>
      <c r="G62" s="39" t="e">
        <f>VLOOKUP(A62,'2016 Results'!C86:AF399,18,FALSE)</f>
        <v>#N/A</v>
      </c>
      <c r="H62" s="39"/>
      <c r="I62" s="17">
        <v>2000</v>
      </c>
      <c r="J62" s="17" t="s">
        <v>21</v>
      </c>
      <c r="L62" s="17" t="s">
        <v>1053</v>
      </c>
      <c r="M62" s="17" t="s">
        <v>1052</v>
      </c>
      <c r="P62" s="17" t="s">
        <v>19</v>
      </c>
      <c r="U62" s="18" t="s">
        <v>20</v>
      </c>
      <c r="AB62" s="19" t="s">
        <v>20</v>
      </c>
      <c r="AD62" s="19" t="s">
        <v>17</v>
      </c>
      <c r="AE62" s="54">
        <v>4.2</v>
      </c>
    </row>
    <row r="63" spans="1:32" x14ac:dyDescent="0.25">
      <c r="A63" s="14" t="s">
        <v>2245</v>
      </c>
      <c r="B63" s="60">
        <f>VLOOKUP(A63,Pop!A84:B1028,2,FALSE)</f>
        <v>279</v>
      </c>
      <c r="C63" s="15" t="s">
        <v>17</v>
      </c>
      <c r="D63" s="17">
        <v>42</v>
      </c>
      <c r="E63" s="17" t="s">
        <v>17</v>
      </c>
      <c r="F63" s="17">
        <v>42</v>
      </c>
      <c r="G63" s="39" t="e">
        <f>VLOOKUP(A63,'2016 Results'!C87:AF400,18,FALSE)</f>
        <v>#N/A</v>
      </c>
      <c r="H63" s="39"/>
      <c r="I63" s="17">
        <v>3000</v>
      </c>
      <c r="J63" s="17" t="s">
        <v>21</v>
      </c>
      <c r="L63" s="17" t="s">
        <v>1444</v>
      </c>
      <c r="P63" s="17" t="s">
        <v>22</v>
      </c>
      <c r="R63" s="17" t="s">
        <v>1445</v>
      </c>
      <c r="U63" s="18" t="s">
        <v>20</v>
      </c>
      <c r="AB63" s="19" t="s">
        <v>17</v>
      </c>
      <c r="AC63" s="19">
        <v>19</v>
      </c>
      <c r="AD63" s="19" t="s">
        <v>20</v>
      </c>
      <c r="AF63" s="57" t="s">
        <v>1446</v>
      </c>
    </row>
    <row r="64" spans="1:32" x14ac:dyDescent="0.25">
      <c r="A64" s="14" t="s">
        <v>888</v>
      </c>
      <c r="B64" s="60">
        <f>VLOOKUP(A64,Pop!A86:B1030,2,FALSE)</f>
        <v>4151</v>
      </c>
      <c r="C64" s="15" t="s">
        <v>17</v>
      </c>
      <c r="D64" s="17">
        <v>50.06</v>
      </c>
      <c r="E64" s="17" t="s">
        <v>17</v>
      </c>
      <c r="F64" s="17">
        <v>10.5</v>
      </c>
      <c r="G64" s="39" t="str">
        <f>VLOOKUP(A64,'2016 Results'!C89:AF402,18,FALSE)</f>
        <v/>
      </c>
      <c r="H64" s="39"/>
      <c r="I64" s="17">
        <v>0</v>
      </c>
      <c r="J64" s="17" t="s">
        <v>21</v>
      </c>
      <c r="L64" s="17">
        <v>6.9199999999999999E-3</v>
      </c>
      <c r="N64" s="17">
        <v>17.420000000000002</v>
      </c>
      <c r="P64" s="17" t="s">
        <v>147</v>
      </c>
      <c r="S64" s="17" t="s">
        <v>891</v>
      </c>
      <c r="U64" s="18" t="s">
        <v>17</v>
      </c>
      <c r="V64" s="18">
        <v>5</v>
      </c>
      <c r="W64" s="18">
        <v>8.3000000000000007</v>
      </c>
      <c r="X64" s="18" t="s">
        <v>38</v>
      </c>
      <c r="AA64" s="18" t="s">
        <v>892</v>
      </c>
      <c r="AB64" s="19" t="s">
        <v>20</v>
      </c>
      <c r="AD64" s="19" t="s">
        <v>17</v>
      </c>
      <c r="AE64" s="54">
        <v>3</v>
      </c>
    </row>
    <row r="65" spans="1:32" x14ac:dyDescent="0.25">
      <c r="A65" s="14" t="s">
        <v>569</v>
      </c>
      <c r="B65" s="60">
        <f>VLOOKUP(A65,Pop!A87:B1031,2,FALSE)</f>
        <v>349</v>
      </c>
      <c r="C65" s="15" t="s">
        <v>17</v>
      </c>
      <c r="D65" s="17">
        <v>16</v>
      </c>
      <c r="E65" s="17" t="s">
        <v>17</v>
      </c>
      <c r="F65" s="17">
        <v>16</v>
      </c>
      <c r="G65" s="39" t="e">
        <f>VLOOKUP(A65,'2016 Results'!C90:AF403,18,FALSE)</f>
        <v>#N/A</v>
      </c>
      <c r="H65" s="39"/>
      <c r="I65" s="17">
        <v>100</v>
      </c>
      <c r="J65" s="17" t="s">
        <v>21</v>
      </c>
      <c r="L65" s="17">
        <v>4.5</v>
      </c>
      <c r="U65" s="18" t="s">
        <v>20</v>
      </c>
      <c r="AB65" s="19" t="s">
        <v>20</v>
      </c>
      <c r="AD65" s="19" t="s">
        <v>20</v>
      </c>
      <c r="AF65" s="57" t="s">
        <v>572</v>
      </c>
    </row>
    <row r="66" spans="1:32" ht="30" x14ac:dyDescent="0.25">
      <c r="A66" s="14" t="s">
        <v>569</v>
      </c>
      <c r="B66" s="60">
        <f>VLOOKUP(A66,Pop!A88:B1032,2,FALSE)</f>
        <v>349</v>
      </c>
      <c r="C66" s="15" t="s">
        <v>17</v>
      </c>
      <c r="D66" s="17">
        <v>50</v>
      </c>
      <c r="E66" s="17" t="s">
        <v>17</v>
      </c>
      <c r="F66" s="17">
        <v>16</v>
      </c>
      <c r="G66" s="39" t="e">
        <f>VLOOKUP(A66,'2016 Results'!C91:AF404,18,FALSE)</f>
        <v>#N/A</v>
      </c>
      <c r="H66" s="39"/>
      <c r="I66" s="17">
        <v>1000</v>
      </c>
      <c r="J66" s="17" t="s">
        <v>21</v>
      </c>
      <c r="L66" s="17">
        <v>4.5</v>
      </c>
      <c r="P66" s="17" t="s">
        <v>19</v>
      </c>
      <c r="U66" s="18" t="s">
        <v>20</v>
      </c>
      <c r="AB66" s="19" t="s">
        <v>20</v>
      </c>
      <c r="AD66" s="19" t="s">
        <v>17</v>
      </c>
      <c r="AE66" s="54">
        <v>11.43</v>
      </c>
      <c r="AF66" s="57" t="s">
        <v>1949</v>
      </c>
    </row>
    <row r="67" spans="1:32" x14ac:dyDescent="0.25">
      <c r="A67" s="14" t="s">
        <v>2521</v>
      </c>
      <c r="B67" s="60">
        <f>VLOOKUP(A67,Pop!A89:B1033,2,FALSE)</f>
        <v>25206</v>
      </c>
      <c r="C67" s="15" t="s">
        <v>17</v>
      </c>
      <c r="D67" s="17" t="s">
        <v>2018</v>
      </c>
      <c r="E67" s="17" t="s">
        <v>17</v>
      </c>
      <c r="F67" s="22">
        <v>16.61</v>
      </c>
      <c r="G67" s="39">
        <f>VLOOKUP(A67,'2016 Results'!C92:AF405,18,FALSE)</f>
        <v>15.8</v>
      </c>
      <c r="H67" s="39">
        <f t="shared" si="0"/>
        <v>0.80999999999999872</v>
      </c>
      <c r="I67" s="25">
        <v>3000</v>
      </c>
      <c r="J67" s="17" t="s">
        <v>21</v>
      </c>
      <c r="L67" s="17" t="s">
        <v>2019</v>
      </c>
      <c r="N67" s="17" t="s">
        <v>2020</v>
      </c>
      <c r="P67" s="17" t="s">
        <v>19</v>
      </c>
      <c r="U67" s="18" t="s">
        <v>17</v>
      </c>
      <c r="V67" s="33">
        <v>3</v>
      </c>
      <c r="W67" s="33">
        <v>9</v>
      </c>
      <c r="X67" s="18" t="s">
        <v>38</v>
      </c>
      <c r="Z67" s="18" t="s">
        <v>2021</v>
      </c>
      <c r="AA67" s="18" t="s">
        <v>2022</v>
      </c>
      <c r="AB67" s="19" t="s">
        <v>17</v>
      </c>
      <c r="AC67" s="23">
        <v>14.5</v>
      </c>
      <c r="AD67" s="19" t="s">
        <v>17</v>
      </c>
      <c r="AE67" s="54" t="s">
        <v>2023</v>
      </c>
    </row>
    <row r="68" spans="1:32" x14ac:dyDescent="0.25">
      <c r="A68" s="14" t="s">
        <v>2241</v>
      </c>
      <c r="B68" s="60">
        <f>VLOOKUP(A68,Pop!A90:B1034,2,FALSE)</f>
        <v>434</v>
      </c>
      <c r="C68" s="15" t="s">
        <v>17</v>
      </c>
      <c r="D68" s="22">
        <v>20.5</v>
      </c>
      <c r="E68" s="17" t="s">
        <v>17</v>
      </c>
      <c r="F68" s="22">
        <v>20.5</v>
      </c>
      <c r="G68" s="39" t="e">
        <f>VLOOKUP(A68,'2016 Results'!C93:AF406,18,FALSE)</f>
        <v>#N/A</v>
      </c>
      <c r="H68" s="39"/>
      <c r="J68" s="17" t="s">
        <v>21</v>
      </c>
      <c r="L68" s="22">
        <v>20.5</v>
      </c>
      <c r="P68" s="17" t="s">
        <v>19</v>
      </c>
      <c r="U68" s="18" t="s">
        <v>20</v>
      </c>
      <c r="AB68" s="19" t="s">
        <v>17</v>
      </c>
      <c r="AC68" s="23">
        <v>22.5</v>
      </c>
      <c r="AD68" s="19" t="s">
        <v>17</v>
      </c>
      <c r="AE68" s="53">
        <v>2</v>
      </c>
      <c r="AF68" s="57" t="s">
        <v>1256</v>
      </c>
    </row>
    <row r="69" spans="1:32" x14ac:dyDescent="0.25">
      <c r="A69" s="14" t="s">
        <v>1146</v>
      </c>
      <c r="B69" s="60">
        <f>VLOOKUP(A69,Pop!A91:B1035,2,FALSE)</f>
        <v>745</v>
      </c>
      <c r="C69" s="15" t="s">
        <v>17</v>
      </c>
      <c r="D69" s="17">
        <v>60</v>
      </c>
      <c r="E69" s="17" t="s">
        <v>17</v>
      </c>
      <c r="F69" s="17">
        <v>44.47</v>
      </c>
      <c r="G69" s="39" t="e">
        <f>VLOOKUP(A69,'2016 Results'!C94:AF407,18,FALSE)</f>
        <v>#N/A</v>
      </c>
      <c r="H69" s="39"/>
      <c r="I69" s="17">
        <v>1500</v>
      </c>
      <c r="J69" s="17" t="s">
        <v>21</v>
      </c>
      <c r="L69" s="17">
        <v>5.2100000000000002E-3</v>
      </c>
      <c r="O69" s="17" t="s">
        <v>1150</v>
      </c>
      <c r="P69" s="17" t="s">
        <v>147</v>
      </c>
      <c r="U69" s="18" t="s">
        <v>17</v>
      </c>
      <c r="V69" s="18">
        <v>2.5</v>
      </c>
      <c r="W69" s="18">
        <v>6</v>
      </c>
      <c r="X69" s="18" t="s">
        <v>38</v>
      </c>
      <c r="Z69" s="18" t="s">
        <v>1151</v>
      </c>
      <c r="AB69" s="19" t="s">
        <v>20</v>
      </c>
      <c r="AD69" s="19" t="s">
        <v>17</v>
      </c>
      <c r="AE69" s="54">
        <v>14</v>
      </c>
    </row>
    <row r="70" spans="1:32" x14ac:dyDescent="0.25">
      <c r="A70" s="14" t="s">
        <v>327</v>
      </c>
      <c r="B70" s="60">
        <f>VLOOKUP(A70,Pop!A92:B1036,2,FALSE)</f>
        <v>3129</v>
      </c>
      <c r="C70" s="15" t="s">
        <v>17</v>
      </c>
      <c r="D70" s="17">
        <v>53.7</v>
      </c>
      <c r="E70" s="17" t="s">
        <v>17</v>
      </c>
      <c r="F70" s="17">
        <v>12.3</v>
      </c>
      <c r="G70" s="39">
        <f>VLOOKUP(A70,'2016 Results'!C95:AF408,18,FALSE)</f>
        <v>14.9</v>
      </c>
      <c r="H70" s="39">
        <f t="shared" ref="H70:H130" si="1">F70-G70</f>
        <v>-2.5999999999999996</v>
      </c>
      <c r="I70" s="17">
        <v>1000</v>
      </c>
      <c r="J70" s="17" t="s">
        <v>21</v>
      </c>
      <c r="L70" s="17">
        <v>4.5999999999999996</v>
      </c>
      <c r="O70" s="17" t="s">
        <v>331</v>
      </c>
      <c r="P70" s="17" t="s">
        <v>59</v>
      </c>
      <c r="U70" s="18" t="s">
        <v>17</v>
      </c>
      <c r="V70" s="18">
        <v>5.26</v>
      </c>
      <c r="W70" s="18">
        <v>5.26</v>
      </c>
      <c r="X70" s="18" t="s">
        <v>38</v>
      </c>
      <c r="AA70" s="18" t="s">
        <v>332</v>
      </c>
      <c r="AB70" s="19" t="s">
        <v>20</v>
      </c>
      <c r="AD70" s="19" t="s">
        <v>17</v>
      </c>
      <c r="AE70" s="54">
        <v>2.2000000000000002</v>
      </c>
    </row>
    <row r="71" spans="1:32" x14ac:dyDescent="0.25">
      <c r="A71" s="14" t="s">
        <v>783</v>
      </c>
      <c r="B71" s="60">
        <f>VLOOKUP(A71,Pop!A93:B1037,2,FALSE)</f>
        <v>1080</v>
      </c>
      <c r="C71" s="15" t="s">
        <v>17</v>
      </c>
      <c r="D71" s="22">
        <v>12</v>
      </c>
      <c r="E71" s="17" t="s">
        <v>17</v>
      </c>
      <c r="F71" s="22">
        <v>12</v>
      </c>
      <c r="G71" s="39" t="str">
        <f>VLOOKUP(A71,'2016 Results'!C96:AF409,18,FALSE)</f>
        <v/>
      </c>
      <c r="H71" s="39"/>
      <c r="I71" s="17">
        <v>1000</v>
      </c>
      <c r="J71" s="17" t="s">
        <v>21</v>
      </c>
      <c r="L71" s="22">
        <v>3.5</v>
      </c>
      <c r="M71" s="17">
        <v>100</v>
      </c>
      <c r="N71" s="22">
        <v>12</v>
      </c>
      <c r="P71" s="17" t="s">
        <v>19</v>
      </c>
      <c r="U71" s="18" t="s">
        <v>17</v>
      </c>
      <c r="V71" s="33">
        <v>5</v>
      </c>
      <c r="W71" s="33">
        <v>5</v>
      </c>
      <c r="X71" s="18" t="s">
        <v>38</v>
      </c>
      <c r="AA71" s="18" t="s">
        <v>786</v>
      </c>
      <c r="AB71" s="19" t="s">
        <v>20</v>
      </c>
      <c r="AD71" s="19" t="s">
        <v>17</v>
      </c>
      <c r="AE71" s="53">
        <v>1</v>
      </c>
    </row>
    <row r="72" spans="1:32" x14ac:dyDescent="0.25">
      <c r="A72" s="14" t="s">
        <v>2083</v>
      </c>
      <c r="B72" s="60">
        <f>VLOOKUP(A72,Pop!A94:B1038,2,FALSE)</f>
        <v>1082</v>
      </c>
      <c r="C72" s="15" t="s">
        <v>17</v>
      </c>
      <c r="D72" s="17">
        <v>69.150000000000006</v>
      </c>
      <c r="E72" s="17" t="s">
        <v>17</v>
      </c>
      <c r="F72" s="17">
        <v>16.670000000000002</v>
      </c>
      <c r="G72" s="39">
        <f>VLOOKUP(A72,'2016 Results'!C97:AF410,18,FALSE)</f>
        <v>14.56</v>
      </c>
      <c r="H72" s="39">
        <f t="shared" si="1"/>
        <v>2.1100000000000012</v>
      </c>
      <c r="I72" s="17">
        <v>0</v>
      </c>
      <c r="J72" s="17" t="s">
        <v>21</v>
      </c>
      <c r="L72" s="17">
        <v>3.31E-3</v>
      </c>
      <c r="M72" s="28">
        <v>1</v>
      </c>
      <c r="O72" s="17" t="s">
        <v>2089</v>
      </c>
      <c r="P72" s="17" t="s">
        <v>42</v>
      </c>
      <c r="T72" s="17" t="s">
        <v>2088</v>
      </c>
      <c r="U72" s="18" t="s">
        <v>17</v>
      </c>
      <c r="V72" s="18">
        <v>3.76</v>
      </c>
      <c r="W72" s="18">
        <v>4.87</v>
      </c>
      <c r="X72" s="18" t="s">
        <v>38</v>
      </c>
      <c r="Z72" s="18" t="s">
        <v>514</v>
      </c>
      <c r="AA72" s="18" t="s">
        <v>2090</v>
      </c>
      <c r="AB72" s="19" t="s">
        <v>20</v>
      </c>
      <c r="AD72" s="19" t="s">
        <v>17</v>
      </c>
      <c r="AE72" s="54">
        <v>2.4300000000000002</v>
      </c>
      <c r="AF72" s="57" t="s">
        <v>2091</v>
      </c>
    </row>
    <row r="73" spans="1:32" x14ac:dyDescent="0.25">
      <c r="A73" s="14" t="s">
        <v>1898</v>
      </c>
      <c r="B73" s="60">
        <f>VLOOKUP(A73,Pop!A95:B1039,2,FALSE)</f>
        <v>509</v>
      </c>
      <c r="C73" s="15" t="s">
        <v>17</v>
      </c>
      <c r="E73" s="17" t="s">
        <v>17</v>
      </c>
      <c r="F73" s="17">
        <v>19.43</v>
      </c>
      <c r="G73" s="39" t="e">
        <f>VLOOKUP(A73,'2016 Results'!C98:AF411,18,FALSE)</f>
        <v>#N/A</v>
      </c>
      <c r="H73" s="39"/>
      <c r="I73" s="17">
        <v>2000</v>
      </c>
      <c r="J73" s="17" t="s">
        <v>21</v>
      </c>
      <c r="L73" s="17">
        <v>5.66</v>
      </c>
      <c r="U73" s="18" t="s">
        <v>20</v>
      </c>
      <c r="AB73" s="19" t="s">
        <v>20</v>
      </c>
      <c r="AD73" s="19" t="s">
        <v>20</v>
      </c>
    </row>
    <row r="74" spans="1:32" x14ac:dyDescent="0.25">
      <c r="A74" s="14" t="s">
        <v>2239</v>
      </c>
      <c r="B74" s="60">
        <f>VLOOKUP(A74,Pop!A96:B1040,2,FALSE)</f>
        <v>240</v>
      </c>
      <c r="C74" s="15" t="s">
        <v>17</v>
      </c>
      <c r="D74" s="17">
        <v>125.5</v>
      </c>
      <c r="E74" s="17" t="s">
        <v>17</v>
      </c>
      <c r="F74" s="17">
        <v>27.5</v>
      </c>
      <c r="G74" s="39" t="e">
        <f>VLOOKUP(A74,'2016 Results'!C99:AF412,18,FALSE)</f>
        <v>#N/A</v>
      </c>
      <c r="H74" s="39"/>
      <c r="I74" s="17">
        <v>1000</v>
      </c>
      <c r="J74" s="17" t="s">
        <v>21</v>
      </c>
      <c r="L74" s="17">
        <v>4.25</v>
      </c>
      <c r="N74" s="17">
        <v>27.75</v>
      </c>
      <c r="P74" s="17" t="s">
        <v>19</v>
      </c>
      <c r="U74" s="18" t="s">
        <v>20</v>
      </c>
      <c r="AB74" s="19" t="s">
        <v>20</v>
      </c>
      <c r="AD74" s="19" t="s">
        <v>20</v>
      </c>
      <c r="AF74" s="57" t="s">
        <v>1138</v>
      </c>
    </row>
    <row r="75" spans="1:32" x14ac:dyDescent="0.25">
      <c r="A75" s="14" t="s">
        <v>1330</v>
      </c>
      <c r="B75" s="60">
        <f>VLOOKUP(A75,Pop!A97:B1041,2,FALSE)</f>
        <v>844</v>
      </c>
      <c r="C75" s="15" t="s">
        <v>17</v>
      </c>
      <c r="D75" s="17">
        <v>14.25</v>
      </c>
      <c r="E75" s="17" t="s">
        <v>17</v>
      </c>
      <c r="F75" s="17">
        <v>10.5</v>
      </c>
      <c r="G75" s="39" t="e">
        <f>VLOOKUP(A75,'2016 Results'!C100:AF413,18,FALSE)</f>
        <v>#N/A</v>
      </c>
      <c r="H75" s="39"/>
      <c r="I75" s="17">
        <v>0</v>
      </c>
      <c r="J75" s="17" t="s">
        <v>21</v>
      </c>
      <c r="L75" s="17">
        <v>3.75</v>
      </c>
      <c r="N75" s="17">
        <v>14.25</v>
      </c>
      <c r="U75" s="18" t="s">
        <v>17</v>
      </c>
      <c r="V75" s="18">
        <v>2</v>
      </c>
      <c r="W75" s="18">
        <v>2</v>
      </c>
      <c r="X75" s="18" t="s">
        <v>38</v>
      </c>
      <c r="Z75" s="18" t="s">
        <v>62</v>
      </c>
      <c r="AB75" s="19" t="s">
        <v>20</v>
      </c>
      <c r="AD75" s="19" t="s">
        <v>17</v>
      </c>
      <c r="AE75" s="54">
        <v>1</v>
      </c>
    </row>
    <row r="76" spans="1:32" x14ac:dyDescent="0.25">
      <c r="A76" s="14" t="s">
        <v>2234</v>
      </c>
      <c r="B76" s="60">
        <f>VLOOKUP(A76,Pop!A98:B1042,2,FALSE)</f>
        <v>824</v>
      </c>
      <c r="C76" s="15" t="s">
        <v>17</v>
      </c>
      <c r="D76" s="17">
        <v>42.3</v>
      </c>
      <c r="E76" s="17" t="s">
        <v>17</v>
      </c>
      <c r="F76" s="17">
        <v>4.2300000000000004</v>
      </c>
      <c r="G76" s="39">
        <f>VLOOKUP(A76,'2016 Results'!C101:AF414,18,FALSE)</f>
        <v>4.2300000000000004</v>
      </c>
      <c r="H76" s="39">
        <f t="shared" si="1"/>
        <v>0</v>
      </c>
      <c r="I76" s="17">
        <v>1000</v>
      </c>
      <c r="J76" s="17" t="s">
        <v>21</v>
      </c>
      <c r="L76" s="17">
        <v>4.2300000000000004</v>
      </c>
      <c r="M76" s="17" t="s">
        <v>658</v>
      </c>
      <c r="N76" s="17">
        <v>4.2300000000000004</v>
      </c>
      <c r="P76" s="17" t="s">
        <v>19</v>
      </c>
      <c r="U76" s="18" t="s">
        <v>17</v>
      </c>
      <c r="V76" s="18">
        <v>5</v>
      </c>
      <c r="W76" s="18">
        <v>5</v>
      </c>
      <c r="X76" s="18" t="s">
        <v>38</v>
      </c>
      <c r="AA76" s="18" t="s">
        <v>659</v>
      </c>
      <c r="AB76" s="19" t="s">
        <v>20</v>
      </c>
      <c r="AD76" s="19" t="s">
        <v>17</v>
      </c>
      <c r="AE76" s="54">
        <v>4</v>
      </c>
    </row>
    <row r="77" spans="1:32" ht="45" x14ac:dyDescent="0.25">
      <c r="A77" s="14" t="s">
        <v>2208</v>
      </c>
      <c r="B77" s="60">
        <f>VLOOKUP(A77,Pop!A100:B1044,2,FALSE)</f>
        <v>8246</v>
      </c>
      <c r="C77" s="15" t="s">
        <v>17</v>
      </c>
      <c r="D77" s="17">
        <v>133.69999999999999</v>
      </c>
      <c r="E77" s="17" t="s">
        <v>17</v>
      </c>
      <c r="F77" s="17">
        <v>5.76</v>
      </c>
      <c r="G77" s="39" t="str">
        <f>VLOOKUP(A77,'2016 Results'!C103:AF416,18,FALSE)</f>
        <v/>
      </c>
      <c r="H77" s="39"/>
      <c r="I77" s="17">
        <v>1000</v>
      </c>
      <c r="J77" s="17" t="s">
        <v>21</v>
      </c>
      <c r="L77" s="17">
        <v>5.76</v>
      </c>
      <c r="N77" s="17">
        <v>5.76</v>
      </c>
      <c r="P77" s="17" t="s">
        <v>59</v>
      </c>
      <c r="U77" s="18" t="s">
        <v>17</v>
      </c>
      <c r="V77" s="18">
        <v>6.38</v>
      </c>
      <c r="W77" s="18">
        <v>6.38</v>
      </c>
      <c r="X77" s="18" t="s">
        <v>23</v>
      </c>
      <c r="Y77" s="18" t="s">
        <v>1904</v>
      </c>
      <c r="AA77" s="18" t="s">
        <v>1905</v>
      </c>
      <c r="AB77" s="19" t="s">
        <v>17</v>
      </c>
      <c r="AC77" s="19">
        <v>7</v>
      </c>
      <c r="AD77" s="19" t="s">
        <v>17</v>
      </c>
      <c r="AE77" s="54">
        <v>2.66</v>
      </c>
      <c r="AF77" s="57" t="s">
        <v>1906</v>
      </c>
    </row>
    <row r="78" spans="1:32" x14ac:dyDescent="0.25">
      <c r="A78" s="14" t="s">
        <v>740</v>
      </c>
      <c r="B78" s="60">
        <f>VLOOKUP(A78,Pop!A101:B1045,2,FALSE)</f>
        <v>9218</v>
      </c>
      <c r="C78" s="15" t="s">
        <v>17</v>
      </c>
      <c r="D78" s="22">
        <v>152.47999999999999</v>
      </c>
      <c r="E78" s="17" t="s">
        <v>17</v>
      </c>
      <c r="F78" s="22">
        <v>4.33</v>
      </c>
      <c r="G78" s="39" t="str">
        <f>VLOOKUP(A78,'2016 Results'!C104:AF417,18,FALSE)</f>
        <v/>
      </c>
      <c r="H78" s="39"/>
      <c r="I78" s="17">
        <v>0</v>
      </c>
      <c r="J78" s="17" t="s">
        <v>21</v>
      </c>
      <c r="N78" s="22">
        <v>12.24</v>
      </c>
      <c r="P78" s="17" t="s">
        <v>19</v>
      </c>
      <c r="U78" s="18" t="s">
        <v>17</v>
      </c>
      <c r="V78" s="33">
        <v>3.17</v>
      </c>
      <c r="W78" s="33">
        <v>3.17</v>
      </c>
      <c r="X78" s="18" t="s">
        <v>23</v>
      </c>
      <c r="Y78" s="18" t="s">
        <v>746</v>
      </c>
      <c r="AA78" s="18" t="s">
        <v>747</v>
      </c>
      <c r="AB78" s="19" t="s">
        <v>17</v>
      </c>
      <c r="AC78" s="23">
        <v>13</v>
      </c>
      <c r="AD78" s="19" t="s">
        <v>20</v>
      </c>
    </row>
    <row r="79" spans="1:32" x14ac:dyDescent="0.25">
      <c r="A79" s="14" t="s">
        <v>1731</v>
      </c>
      <c r="B79" s="60">
        <f>VLOOKUP(A79,Pop!A102:B1046,2,FALSE)</f>
        <v>2706</v>
      </c>
      <c r="C79" s="15" t="s">
        <v>17</v>
      </c>
      <c r="D79" s="22">
        <v>25</v>
      </c>
      <c r="E79" s="17" t="s">
        <v>17</v>
      </c>
      <c r="F79" s="17" t="s">
        <v>287</v>
      </c>
      <c r="G79" s="39" t="str">
        <f>VLOOKUP(A79,'2016 Results'!C105:AF418,18,FALSE)</f>
        <v/>
      </c>
      <c r="H79" s="39"/>
      <c r="I79" s="17" t="s">
        <v>287</v>
      </c>
      <c r="J79" s="17" t="s">
        <v>227</v>
      </c>
      <c r="L79" s="17" t="s">
        <v>287</v>
      </c>
      <c r="U79" s="18" t="s">
        <v>17</v>
      </c>
      <c r="V79" s="18">
        <v>1050</v>
      </c>
      <c r="W79" s="18">
        <v>150</v>
      </c>
      <c r="X79" s="18" t="s">
        <v>38</v>
      </c>
      <c r="Z79" s="18" t="s">
        <v>1739</v>
      </c>
      <c r="AA79" s="18" t="s">
        <v>1740</v>
      </c>
      <c r="AB79" s="19" t="s">
        <v>17</v>
      </c>
      <c r="AC79" s="19" t="s">
        <v>1741</v>
      </c>
      <c r="AD79" s="19" t="s">
        <v>17</v>
      </c>
      <c r="AE79" s="53">
        <v>2.1</v>
      </c>
    </row>
    <row r="80" spans="1:32" x14ac:dyDescent="0.25">
      <c r="A80" s="14" t="s">
        <v>1244</v>
      </c>
      <c r="B80" s="60">
        <f>VLOOKUP(A80,Pop!A103:B1047,2,FALSE)</f>
        <v>1919</v>
      </c>
      <c r="C80" s="15" t="s">
        <v>17</v>
      </c>
      <c r="D80" s="17">
        <v>50.43</v>
      </c>
      <c r="E80" s="17" t="s">
        <v>17</v>
      </c>
      <c r="F80" s="17">
        <v>31.75</v>
      </c>
      <c r="G80" s="39">
        <f>VLOOKUP(A80,'2016 Results'!C106:AF419,18,FALSE)</f>
        <v>28.5</v>
      </c>
      <c r="H80" s="39">
        <f t="shared" si="1"/>
        <v>3.25</v>
      </c>
      <c r="I80" s="17">
        <v>2000</v>
      </c>
      <c r="J80" s="17" t="s">
        <v>21</v>
      </c>
      <c r="L80" s="17">
        <v>4.15E-3</v>
      </c>
      <c r="O80" s="17" t="s">
        <v>1248</v>
      </c>
      <c r="P80" s="17" t="s">
        <v>22</v>
      </c>
      <c r="R80" s="32">
        <v>1231950</v>
      </c>
      <c r="U80" s="18" t="s">
        <v>17</v>
      </c>
      <c r="V80" s="18">
        <v>2</v>
      </c>
      <c r="W80" s="18">
        <v>2</v>
      </c>
      <c r="X80" s="18" t="s">
        <v>38</v>
      </c>
      <c r="Z80" s="18" t="s">
        <v>1249</v>
      </c>
      <c r="AA80" s="18" t="s">
        <v>102</v>
      </c>
      <c r="AB80" s="19" t="s">
        <v>20</v>
      </c>
      <c r="AD80" s="19" t="s">
        <v>20</v>
      </c>
    </row>
    <row r="81" spans="1:32" x14ac:dyDescent="0.25">
      <c r="A81" s="14" t="s">
        <v>314</v>
      </c>
      <c r="B81" s="60">
        <f>VLOOKUP(A81,Pop!A104:B1048,2,FALSE)</f>
        <v>196</v>
      </c>
      <c r="C81" s="15" t="s">
        <v>17</v>
      </c>
      <c r="D81" s="17">
        <v>17</v>
      </c>
      <c r="E81" s="17" t="s">
        <v>17</v>
      </c>
      <c r="F81" s="17">
        <v>15</v>
      </c>
      <c r="G81" s="39" t="e">
        <f>VLOOKUP(A81,'2016 Results'!C107:AF420,18,FALSE)</f>
        <v>#N/A</v>
      </c>
      <c r="H81" s="39"/>
      <c r="I81" s="25">
        <v>3000</v>
      </c>
      <c r="J81" s="17" t="s">
        <v>21</v>
      </c>
      <c r="L81" s="17" t="s">
        <v>321</v>
      </c>
      <c r="U81" s="18" t="s">
        <v>47</v>
      </c>
      <c r="AB81" s="19" t="s">
        <v>20</v>
      </c>
      <c r="AD81" s="19" t="s">
        <v>20</v>
      </c>
    </row>
    <row r="82" spans="1:32" x14ac:dyDescent="0.25">
      <c r="A82" s="14" t="s">
        <v>2187</v>
      </c>
      <c r="B82" s="60">
        <f>VLOOKUP(A82,Pop!A106:B1050,2,FALSE)</f>
        <v>5106</v>
      </c>
      <c r="C82" s="15" t="s">
        <v>17</v>
      </c>
      <c r="D82" s="17">
        <v>112</v>
      </c>
      <c r="E82" s="17" t="s">
        <v>17</v>
      </c>
      <c r="F82" s="17">
        <v>7.57</v>
      </c>
      <c r="G82" s="39" t="e">
        <f>VLOOKUP(A82,'2016 Results'!C109:AF422,18,FALSE)</f>
        <v>#N/A</v>
      </c>
      <c r="H82" s="39"/>
      <c r="I82" s="17">
        <v>1000</v>
      </c>
      <c r="J82" s="17" t="s">
        <v>21</v>
      </c>
      <c r="L82" s="17">
        <v>8</v>
      </c>
      <c r="M82" s="17">
        <v>8</v>
      </c>
      <c r="P82" s="17" t="s">
        <v>59</v>
      </c>
      <c r="U82" s="18" t="s">
        <v>20</v>
      </c>
      <c r="AB82" s="19" t="s">
        <v>20</v>
      </c>
      <c r="AD82" s="19" t="s">
        <v>17</v>
      </c>
      <c r="AE82" s="54">
        <v>4</v>
      </c>
    </row>
    <row r="83" spans="1:32" x14ac:dyDescent="0.25">
      <c r="A83" s="14" t="s">
        <v>2192</v>
      </c>
      <c r="B83" s="60">
        <f>VLOOKUP(A83,Pop!A107:B1051,2,FALSE)</f>
        <v>114</v>
      </c>
      <c r="C83" s="15" t="s">
        <v>17</v>
      </c>
      <c r="D83" s="17">
        <v>43.51</v>
      </c>
      <c r="E83" s="17" t="s">
        <v>17</v>
      </c>
      <c r="F83" s="17">
        <v>43.51</v>
      </c>
      <c r="G83" s="39">
        <f>VLOOKUP(A83,'2016 Results'!C110:AF423,18,FALSE)</f>
        <v>42.46</v>
      </c>
      <c r="H83" s="39">
        <f t="shared" si="1"/>
        <v>1.0499999999999972</v>
      </c>
      <c r="I83" s="17" t="s">
        <v>149</v>
      </c>
      <c r="J83" s="17" t="s">
        <v>38</v>
      </c>
      <c r="U83" s="18" t="s">
        <v>20</v>
      </c>
      <c r="AB83" s="19" t="s">
        <v>17</v>
      </c>
      <c r="AC83" s="19">
        <v>15.08</v>
      </c>
      <c r="AD83" s="19" t="s">
        <v>17</v>
      </c>
      <c r="AE83" s="54" t="s">
        <v>1384</v>
      </c>
    </row>
    <row r="84" spans="1:32" x14ac:dyDescent="0.25">
      <c r="A84" s="14" t="s">
        <v>265</v>
      </c>
      <c r="B84" s="60">
        <f>VLOOKUP(A84,Pop!A108:B1052,2,FALSE)</f>
        <v>2546</v>
      </c>
      <c r="C84" s="15" t="s">
        <v>17</v>
      </c>
      <c r="D84" s="17" t="s">
        <v>275</v>
      </c>
      <c r="E84" s="17" t="s">
        <v>17</v>
      </c>
      <c r="F84" s="22">
        <v>15.4</v>
      </c>
      <c r="G84" s="39" t="e">
        <f>VLOOKUP(A84,'2016 Results'!C111:AF424,18,FALSE)</f>
        <v>#N/A</v>
      </c>
      <c r="H84" s="39"/>
      <c r="I84" s="17">
        <v>0</v>
      </c>
      <c r="J84" s="17" t="s">
        <v>227</v>
      </c>
      <c r="L84" s="22">
        <v>0.76</v>
      </c>
      <c r="O84" s="17" t="s">
        <v>276</v>
      </c>
      <c r="P84" s="17" t="s">
        <v>19</v>
      </c>
      <c r="U84" s="18" t="s">
        <v>20</v>
      </c>
      <c r="AB84" s="19" t="s">
        <v>17</v>
      </c>
      <c r="AC84" s="23">
        <v>13.76</v>
      </c>
      <c r="AD84" s="19" t="s">
        <v>20</v>
      </c>
      <c r="AF84" s="57" t="s">
        <v>277</v>
      </c>
    </row>
    <row r="85" spans="1:32" x14ac:dyDescent="0.25">
      <c r="A85" s="14" t="s">
        <v>387</v>
      </c>
      <c r="B85" s="60">
        <f>VLOOKUP(A85,Pop!A109:B1053,2,FALSE)</f>
        <v>449</v>
      </c>
      <c r="C85" s="15" t="s">
        <v>17</v>
      </c>
      <c r="D85" s="17">
        <v>14.93</v>
      </c>
      <c r="E85" s="17" t="s">
        <v>17</v>
      </c>
      <c r="F85" s="17" t="s">
        <v>395</v>
      </c>
      <c r="G85" s="39" t="e">
        <f>VLOOKUP(A85,'2016 Results'!C112:AF425,18,FALSE)</f>
        <v>#N/A</v>
      </c>
      <c r="H85" s="39"/>
      <c r="J85" s="17" t="s">
        <v>21</v>
      </c>
      <c r="L85" s="17">
        <v>14.93</v>
      </c>
      <c r="U85" s="18" t="s">
        <v>47</v>
      </c>
      <c r="AB85" s="19" t="s">
        <v>20</v>
      </c>
      <c r="AD85" s="19" t="s">
        <v>17</v>
      </c>
      <c r="AE85" s="54">
        <v>7.5</v>
      </c>
    </row>
    <row r="86" spans="1:32" x14ac:dyDescent="0.25">
      <c r="A86" s="14" t="s">
        <v>893</v>
      </c>
      <c r="B86" s="60">
        <f>VLOOKUP(A86,Pop!A110:B1054,2,FALSE)</f>
        <v>185</v>
      </c>
      <c r="C86" s="15" t="s">
        <v>17</v>
      </c>
      <c r="D86" s="17">
        <v>25</v>
      </c>
      <c r="E86" s="17" t="s">
        <v>17</v>
      </c>
      <c r="F86" s="17">
        <v>25</v>
      </c>
      <c r="G86" s="39" t="str">
        <f>VLOOKUP(A86,'2016 Results'!C113:AF426,18,FALSE)</f>
        <v/>
      </c>
      <c r="H86" s="39"/>
      <c r="O86" s="17" t="s">
        <v>897</v>
      </c>
      <c r="P86" s="17" t="s">
        <v>19</v>
      </c>
      <c r="U86" s="18" t="s">
        <v>20</v>
      </c>
      <c r="AB86" s="19" t="s">
        <v>20</v>
      </c>
      <c r="AD86" s="19" t="s">
        <v>20</v>
      </c>
      <c r="AF86" s="57" t="s">
        <v>898</v>
      </c>
    </row>
    <row r="87" spans="1:32" x14ac:dyDescent="0.25">
      <c r="A87" s="14" t="s">
        <v>1217</v>
      </c>
      <c r="B87" s="60">
        <f>VLOOKUP(A87,Pop!A111:B1055,2,FALSE)</f>
        <v>928</v>
      </c>
      <c r="C87" s="15" t="s">
        <v>17</v>
      </c>
      <c r="E87" s="17" t="s">
        <v>17</v>
      </c>
      <c r="F87" s="17">
        <v>8</v>
      </c>
      <c r="G87" s="39" t="e">
        <f>VLOOKUP(A87,'2016 Results'!C114:AF427,18,FALSE)</f>
        <v>#N/A</v>
      </c>
      <c r="H87" s="39"/>
      <c r="I87" s="17">
        <v>0</v>
      </c>
      <c r="J87" s="17" t="s">
        <v>21</v>
      </c>
      <c r="L87" s="17">
        <v>2</v>
      </c>
      <c r="N87" s="17">
        <v>2</v>
      </c>
      <c r="P87" s="17" t="s">
        <v>19</v>
      </c>
      <c r="U87" s="18" t="s">
        <v>20</v>
      </c>
      <c r="AB87" s="19" t="s">
        <v>20</v>
      </c>
      <c r="AD87" s="19" t="s">
        <v>20</v>
      </c>
    </row>
    <row r="88" spans="1:32" x14ac:dyDescent="0.25">
      <c r="A88" s="14" t="s">
        <v>1143</v>
      </c>
      <c r="B88" s="60">
        <f>VLOOKUP(A88,Pop!A112:B1056,2,FALSE)</f>
        <v>374</v>
      </c>
      <c r="C88" s="15" t="s">
        <v>17</v>
      </c>
      <c r="D88" s="17">
        <v>40</v>
      </c>
      <c r="E88" s="17" t="s">
        <v>17</v>
      </c>
      <c r="F88" s="17">
        <v>35</v>
      </c>
      <c r="G88" s="39" t="e">
        <f>VLOOKUP(A88,'2016 Results'!C115:AF428,18,FALSE)</f>
        <v>#N/A</v>
      </c>
      <c r="H88" s="39"/>
      <c r="U88" s="18" t="s">
        <v>20</v>
      </c>
      <c r="AB88" s="19" t="s">
        <v>20</v>
      </c>
      <c r="AD88" s="19" t="s">
        <v>17</v>
      </c>
      <c r="AE88" s="54">
        <v>13</v>
      </c>
    </row>
    <row r="89" spans="1:32" x14ac:dyDescent="0.25">
      <c r="A89" s="14" t="s">
        <v>1797</v>
      </c>
      <c r="B89" s="60">
        <f>VLOOKUP(A89,Pop!A113:B1057,2,FALSE)</f>
        <v>225</v>
      </c>
      <c r="C89" s="15" t="s">
        <v>17</v>
      </c>
      <c r="D89" s="17">
        <v>18</v>
      </c>
      <c r="E89" s="17" t="s">
        <v>17</v>
      </c>
      <c r="F89" s="17">
        <v>18</v>
      </c>
      <c r="G89" s="39" t="e">
        <f>VLOOKUP(A89,'2016 Results'!C116:AF429,18,FALSE)</f>
        <v>#N/A</v>
      </c>
      <c r="H89" s="39"/>
      <c r="I89" s="17" t="s">
        <v>75</v>
      </c>
      <c r="P89" s="17" t="s">
        <v>19</v>
      </c>
      <c r="U89" s="18" t="s">
        <v>20</v>
      </c>
      <c r="AB89" s="19" t="s">
        <v>20</v>
      </c>
      <c r="AD89" s="19" t="s">
        <v>20</v>
      </c>
    </row>
    <row r="90" spans="1:32" x14ac:dyDescent="0.25">
      <c r="A90" s="14" t="s">
        <v>1448</v>
      </c>
      <c r="B90" s="60">
        <f>VLOOKUP(A90,Pop!A114:B1058,2,FALSE)</f>
        <v>845</v>
      </c>
      <c r="C90" s="15" t="s">
        <v>17</v>
      </c>
      <c r="D90" s="17">
        <v>47</v>
      </c>
      <c r="E90" s="17" t="s">
        <v>17</v>
      </c>
      <c r="F90" s="17">
        <v>12</v>
      </c>
      <c r="G90" s="39" t="e">
        <f>VLOOKUP(A90,'2016 Results'!C117:AF430,18,FALSE)</f>
        <v>#N/A</v>
      </c>
      <c r="H90" s="39"/>
      <c r="I90" s="17">
        <v>0</v>
      </c>
      <c r="J90" s="17" t="s">
        <v>21</v>
      </c>
      <c r="L90" s="17">
        <v>6.6</v>
      </c>
      <c r="N90" s="17">
        <v>6.6</v>
      </c>
      <c r="P90" s="17" t="s">
        <v>59</v>
      </c>
      <c r="R90" s="17">
        <v>12</v>
      </c>
      <c r="U90" s="18" t="s">
        <v>20</v>
      </c>
      <c r="AB90" s="19" t="s">
        <v>20</v>
      </c>
      <c r="AD90" s="19" t="s">
        <v>17</v>
      </c>
      <c r="AE90" s="54">
        <v>5</v>
      </c>
    </row>
    <row r="91" spans="1:32" x14ac:dyDescent="0.25">
      <c r="A91" s="14" t="s">
        <v>2228</v>
      </c>
      <c r="B91" s="60">
        <f>VLOOKUP(A91,Pop!A115:B1059,2,FALSE)</f>
        <v>2282</v>
      </c>
      <c r="C91" s="15" t="s">
        <v>17</v>
      </c>
      <c r="D91" s="17">
        <v>31.1</v>
      </c>
      <c r="E91" s="17" t="s">
        <v>17</v>
      </c>
      <c r="F91" s="17">
        <v>13.91</v>
      </c>
      <c r="G91" s="39">
        <f>VLOOKUP(A91,'2016 Results'!C118:AF431,18,FALSE)</f>
        <v>13.25</v>
      </c>
      <c r="H91" s="39">
        <f t="shared" si="1"/>
        <v>0.66000000000000014</v>
      </c>
      <c r="I91" s="17">
        <v>150</v>
      </c>
      <c r="J91" s="17" t="s">
        <v>227</v>
      </c>
      <c r="L91" s="17">
        <v>4.5100000000000001E-2</v>
      </c>
      <c r="O91" s="17" t="s">
        <v>229</v>
      </c>
      <c r="P91" s="17" t="s">
        <v>19</v>
      </c>
      <c r="U91" s="18" t="s">
        <v>17</v>
      </c>
      <c r="V91" s="18">
        <v>3</v>
      </c>
      <c r="W91" s="18">
        <v>3</v>
      </c>
      <c r="X91" s="18" t="s">
        <v>38</v>
      </c>
      <c r="AA91" s="18" t="s">
        <v>231</v>
      </c>
      <c r="AB91" s="19" t="s">
        <v>20</v>
      </c>
      <c r="AD91" s="19" t="s">
        <v>17</v>
      </c>
      <c r="AE91" s="54">
        <v>12.5</v>
      </c>
    </row>
    <row r="92" spans="1:32" x14ac:dyDescent="0.25">
      <c r="A92" s="14" t="s">
        <v>2173</v>
      </c>
      <c r="B92" s="60">
        <f>VLOOKUP(A92,Pop!A116:B1060,2,FALSE)</f>
        <v>4690</v>
      </c>
      <c r="C92" s="15" t="s">
        <v>17</v>
      </c>
      <c r="D92" s="17">
        <v>75.5</v>
      </c>
      <c r="E92" s="17" t="s">
        <v>17</v>
      </c>
      <c r="F92" s="17">
        <v>13.38</v>
      </c>
      <c r="G92" s="39">
        <f>VLOOKUP(A92,'2016 Results'!C119:AF432,18,FALSE)</f>
        <v>12.87</v>
      </c>
      <c r="H92" s="39">
        <f t="shared" si="1"/>
        <v>0.51000000000000156</v>
      </c>
      <c r="I92" s="17">
        <v>1300</v>
      </c>
      <c r="J92" s="17" t="s">
        <v>21</v>
      </c>
      <c r="L92" s="17">
        <v>6.43E-3</v>
      </c>
      <c r="N92" s="17">
        <v>6.43E-3</v>
      </c>
      <c r="P92" s="17" t="s">
        <v>19</v>
      </c>
      <c r="U92" s="18" t="s">
        <v>17</v>
      </c>
      <c r="V92" s="18">
        <v>2.5</v>
      </c>
      <c r="W92" s="18" t="s">
        <v>671</v>
      </c>
      <c r="X92" s="18" t="s">
        <v>38</v>
      </c>
      <c r="AA92" s="18" t="s">
        <v>672</v>
      </c>
      <c r="AB92" s="19" t="s">
        <v>17</v>
      </c>
      <c r="AC92" s="19">
        <v>7.5</v>
      </c>
      <c r="AD92" s="19" t="s">
        <v>20</v>
      </c>
    </row>
    <row r="93" spans="1:32" x14ac:dyDescent="0.25">
      <c r="A93" s="14" t="s">
        <v>2154</v>
      </c>
      <c r="B93" s="60">
        <f>VLOOKUP(A93,Pop!A117:B1061,2,FALSE)</f>
        <v>494</v>
      </c>
      <c r="C93" s="15" t="s">
        <v>17</v>
      </c>
      <c r="D93" s="31">
        <v>18</v>
      </c>
      <c r="E93" s="17" t="s">
        <v>17</v>
      </c>
      <c r="F93" s="31">
        <v>18</v>
      </c>
      <c r="G93" s="39">
        <f>VLOOKUP(A93,'2016 Results'!C120:AF433,18,FALSE)</f>
        <v>18</v>
      </c>
      <c r="H93" s="39">
        <f t="shared" si="1"/>
        <v>0</v>
      </c>
      <c r="I93" s="25">
        <v>1000</v>
      </c>
      <c r="J93" s="17" t="s">
        <v>21</v>
      </c>
      <c r="L93" s="31">
        <v>9</v>
      </c>
      <c r="M93" s="31">
        <v>18</v>
      </c>
      <c r="N93" s="31">
        <v>18</v>
      </c>
      <c r="P93" s="17" t="s">
        <v>19</v>
      </c>
      <c r="U93" s="18" t="s">
        <v>20</v>
      </c>
      <c r="AB93" s="19" t="s">
        <v>17</v>
      </c>
      <c r="AC93" s="19" t="s">
        <v>30</v>
      </c>
      <c r="AD93" s="19" t="s">
        <v>17</v>
      </c>
      <c r="AE93" s="54" t="s">
        <v>31</v>
      </c>
    </row>
    <row r="94" spans="1:32" x14ac:dyDescent="0.25">
      <c r="A94" s="14" t="s">
        <v>2030</v>
      </c>
      <c r="B94" s="60">
        <f>VLOOKUP(A94,Pop!A118:B1062,2,FALSE)</f>
        <v>3317</v>
      </c>
      <c r="C94" s="15" t="s">
        <v>17</v>
      </c>
      <c r="D94" s="17">
        <v>75</v>
      </c>
      <c r="E94" s="17" t="s">
        <v>17</v>
      </c>
      <c r="F94" s="17">
        <v>23</v>
      </c>
      <c r="G94" s="39">
        <f>VLOOKUP(A94,'2016 Results'!C121:AF434,18,FALSE)</f>
        <v>23</v>
      </c>
      <c r="H94" s="39">
        <f t="shared" si="1"/>
        <v>0</v>
      </c>
      <c r="I94" s="17">
        <v>999</v>
      </c>
      <c r="J94" s="17" t="s">
        <v>21</v>
      </c>
      <c r="L94" s="17">
        <v>4.45</v>
      </c>
      <c r="M94" s="17" t="s">
        <v>2034</v>
      </c>
      <c r="N94" s="22">
        <v>4.45</v>
      </c>
      <c r="P94" s="17" t="s">
        <v>22</v>
      </c>
      <c r="U94" s="18" t="s">
        <v>20</v>
      </c>
      <c r="AB94" s="19" t="s">
        <v>20</v>
      </c>
      <c r="AD94" s="19" t="s">
        <v>20</v>
      </c>
    </row>
    <row r="95" spans="1:32" x14ac:dyDescent="0.25">
      <c r="A95" s="14" t="s">
        <v>443</v>
      </c>
      <c r="B95" s="60">
        <f>VLOOKUP(A95,Pop!A120:B1064,2,FALSE)</f>
        <v>67862</v>
      </c>
      <c r="C95" s="15" t="s">
        <v>17</v>
      </c>
      <c r="D95" s="17" t="s">
        <v>453</v>
      </c>
      <c r="E95" s="17" t="s">
        <v>17</v>
      </c>
      <c r="F95" s="17">
        <v>8.15</v>
      </c>
      <c r="G95" s="39">
        <f>VLOOKUP(A95,'2016 Results'!C123:AF436,18,FALSE)</f>
        <v>8.15</v>
      </c>
      <c r="H95" s="39">
        <f t="shared" si="1"/>
        <v>0</v>
      </c>
      <c r="I95" s="17">
        <v>100</v>
      </c>
      <c r="J95" s="17" t="s">
        <v>227</v>
      </c>
      <c r="L95" s="17" t="s">
        <v>450</v>
      </c>
      <c r="O95" s="17">
        <v>12.14</v>
      </c>
      <c r="P95" s="17" t="s">
        <v>22</v>
      </c>
      <c r="R95" s="17" t="s">
        <v>452</v>
      </c>
      <c r="U95" s="18" t="s">
        <v>17</v>
      </c>
      <c r="V95" s="18">
        <v>4.5</v>
      </c>
      <c r="W95" s="18" t="s">
        <v>454</v>
      </c>
      <c r="X95" s="18" t="s">
        <v>38</v>
      </c>
      <c r="AA95" s="18" t="s">
        <v>455</v>
      </c>
      <c r="AB95" s="19" t="s">
        <v>17</v>
      </c>
      <c r="AC95" s="19">
        <v>12</v>
      </c>
      <c r="AD95" s="19" t="s">
        <v>17</v>
      </c>
      <c r="AE95" s="54">
        <v>5.0999999999999996</v>
      </c>
    </row>
    <row r="96" spans="1:32" x14ac:dyDescent="0.25">
      <c r="A96" s="14" t="s">
        <v>2191</v>
      </c>
      <c r="B96" s="60">
        <f>VLOOKUP(A96,Pop!A121:B1065,2,FALSE)</f>
        <v>609</v>
      </c>
      <c r="C96" s="15" t="s">
        <v>17</v>
      </c>
      <c r="D96" s="17" t="s">
        <v>1111</v>
      </c>
      <c r="E96" s="17" t="s">
        <v>17</v>
      </c>
      <c r="F96" s="17">
        <v>18</v>
      </c>
      <c r="G96" s="39">
        <f>VLOOKUP(A96,'2016 Results'!C124:AF437,18,FALSE)</f>
        <v>18</v>
      </c>
      <c r="H96" s="39">
        <f t="shared" si="1"/>
        <v>0</v>
      </c>
      <c r="J96" s="17" t="s">
        <v>38</v>
      </c>
      <c r="K96" s="17" t="s">
        <v>1341</v>
      </c>
      <c r="P96" s="17" t="s">
        <v>42</v>
      </c>
      <c r="T96" s="17" t="s">
        <v>1342</v>
      </c>
      <c r="U96" s="18" t="s">
        <v>20</v>
      </c>
      <c r="AB96" s="19" t="s">
        <v>20</v>
      </c>
      <c r="AD96" s="19" t="s">
        <v>20</v>
      </c>
    </row>
    <row r="97" spans="1:32" ht="30" x14ac:dyDescent="0.25">
      <c r="A97" s="14" t="s">
        <v>2261</v>
      </c>
      <c r="B97" s="60">
        <f>VLOOKUP(A97,Pop!A122:B1066,2,FALSE)</f>
        <v>930</v>
      </c>
      <c r="C97" s="15" t="s">
        <v>17</v>
      </c>
      <c r="D97" s="17">
        <v>46.75</v>
      </c>
      <c r="E97" s="17" t="s">
        <v>17</v>
      </c>
      <c r="F97" s="17">
        <v>23.71</v>
      </c>
      <c r="G97" s="39" t="e">
        <f>VLOOKUP(A97,'2016 Results'!C125:AF438,18,FALSE)</f>
        <v>#N/A</v>
      </c>
      <c r="H97" s="39"/>
      <c r="I97" s="17">
        <v>2000</v>
      </c>
      <c r="J97" s="17" t="s">
        <v>21</v>
      </c>
      <c r="L97" s="17" t="s">
        <v>1893</v>
      </c>
      <c r="N97" s="17" t="s">
        <v>1896</v>
      </c>
      <c r="P97" s="17" t="s">
        <v>59</v>
      </c>
      <c r="R97" s="17" t="s">
        <v>1895</v>
      </c>
      <c r="U97" s="18" t="s">
        <v>47</v>
      </c>
      <c r="AB97" s="19" t="s">
        <v>20</v>
      </c>
      <c r="AD97" s="19" t="s">
        <v>20</v>
      </c>
      <c r="AF97" s="57" t="s">
        <v>1897</v>
      </c>
    </row>
    <row r="98" spans="1:32" x14ac:dyDescent="0.25">
      <c r="A98" s="14" t="s">
        <v>1002</v>
      </c>
      <c r="B98" s="60">
        <f>VLOOKUP(A98,Pop!A124:B1068,2,FALSE)</f>
        <v>17278</v>
      </c>
      <c r="C98" s="15" t="s">
        <v>17</v>
      </c>
      <c r="D98" s="17">
        <v>3.59</v>
      </c>
      <c r="E98" s="17" t="s">
        <v>17</v>
      </c>
      <c r="F98" s="17">
        <v>5.72</v>
      </c>
      <c r="G98" s="39">
        <f>VLOOKUP(A98,'2016 Results'!C127:AF440,18,FALSE)</f>
        <v>5.58</v>
      </c>
      <c r="H98" s="39">
        <f t="shared" si="1"/>
        <v>0.13999999999999968</v>
      </c>
      <c r="I98" s="17">
        <v>0</v>
      </c>
      <c r="J98" s="17" t="s">
        <v>21</v>
      </c>
      <c r="L98" s="17" t="s">
        <v>1007</v>
      </c>
      <c r="P98" s="17" t="s">
        <v>19</v>
      </c>
      <c r="U98" s="18" t="s">
        <v>17</v>
      </c>
      <c r="V98" s="18">
        <v>5.55</v>
      </c>
      <c r="W98" s="18">
        <v>5.55</v>
      </c>
      <c r="X98" s="18" t="s">
        <v>23</v>
      </c>
      <c r="Y98" s="18" t="s">
        <v>1010</v>
      </c>
      <c r="AB98" s="19" t="s">
        <v>20</v>
      </c>
      <c r="AD98" s="19" t="s">
        <v>17</v>
      </c>
      <c r="AE98" s="54">
        <v>2.66</v>
      </c>
    </row>
    <row r="99" spans="1:32" x14ac:dyDescent="0.25">
      <c r="A99" s="14" t="s">
        <v>1557</v>
      </c>
      <c r="B99" s="60">
        <f>VLOOKUP(A99,Pop!A125:B1069,2,FALSE)</f>
        <v>222</v>
      </c>
      <c r="C99" s="15" t="s">
        <v>17</v>
      </c>
      <c r="D99" s="17">
        <v>46</v>
      </c>
      <c r="E99" s="17" t="s">
        <v>17</v>
      </c>
      <c r="F99" s="17">
        <v>46</v>
      </c>
      <c r="G99" s="39">
        <f>VLOOKUP(A99,'2016 Results'!C128:AF441,18,FALSE)</f>
        <v>46</v>
      </c>
      <c r="H99" s="39">
        <f t="shared" si="1"/>
        <v>0</v>
      </c>
      <c r="I99" s="17">
        <v>2000</v>
      </c>
      <c r="J99" s="17" t="s">
        <v>21</v>
      </c>
      <c r="L99" s="17">
        <v>1.5</v>
      </c>
      <c r="N99" s="17">
        <v>1.5</v>
      </c>
      <c r="P99" s="17" t="s">
        <v>19</v>
      </c>
      <c r="U99" s="18" t="s">
        <v>20</v>
      </c>
      <c r="AB99" s="19" t="s">
        <v>17</v>
      </c>
      <c r="AC99" s="19">
        <v>0</v>
      </c>
      <c r="AD99" s="19" t="s">
        <v>20</v>
      </c>
    </row>
    <row r="100" spans="1:32" x14ac:dyDescent="0.25">
      <c r="A100" s="14" t="s">
        <v>2606</v>
      </c>
      <c r="B100" s="60">
        <f>VLOOKUP(A100,Pop!A127:B1071,2,FALSE)</f>
        <v>1009</v>
      </c>
      <c r="C100" s="15" t="s">
        <v>17</v>
      </c>
      <c r="D100" s="17">
        <v>27</v>
      </c>
      <c r="E100" s="17" t="s">
        <v>17</v>
      </c>
      <c r="F100" s="17">
        <v>27</v>
      </c>
      <c r="G100" s="39" t="str">
        <f>VLOOKUP(A100,'2016 Results'!C130:AF443,18,FALSE)</f>
        <v/>
      </c>
      <c r="H100" s="39"/>
      <c r="I100" s="17">
        <v>2000</v>
      </c>
      <c r="J100" s="17" t="s">
        <v>21</v>
      </c>
      <c r="L100" s="17">
        <v>5</v>
      </c>
      <c r="P100" s="17" t="s">
        <v>19</v>
      </c>
      <c r="U100" s="18" t="s">
        <v>20</v>
      </c>
      <c r="AB100" s="19" t="s">
        <v>20</v>
      </c>
      <c r="AD100" s="19" t="s">
        <v>17</v>
      </c>
      <c r="AE100" s="54">
        <v>8</v>
      </c>
    </row>
    <row r="101" spans="1:32" x14ac:dyDescent="0.25">
      <c r="A101" s="14" t="s">
        <v>1860</v>
      </c>
      <c r="B101" s="60">
        <f>VLOOKUP(A101,Pop!A128:B1072,2,FALSE)</f>
        <v>622</v>
      </c>
      <c r="C101" s="15" t="s">
        <v>17</v>
      </c>
      <c r="D101" s="17">
        <v>8.7200000000000006</v>
      </c>
      <c r="E101" s="17" t="s">
        <v>17</v>
      </c>
      <c r="F101" s="17">
        <v>8.7200000000000006</v>
      </c>
      <c r="G101" s="39">
        <f>VLOOKUP(A101,'2016 Results'!C131:AF444,18,FALSE)</f>
        <v>8.7200000000000006</v>
      </c>
      <c r="H101" s="39">
        <f t="shared" si="1"/>
        <v>0</v>
      </c>
      <c r="I101" s="17">
        <v>1000</v>
      </c>
      <c r="J101" s="17" t="s">
        <v>21</v>
      </c>
      <c r="L101" s="17">
        <v>6.31</v>
      </c>
      <c r="O101" s="17" t="s">
        <v>1863</v>
      </c>
      <c r="P101" s="17" t="s">
        <v>22</v>
      </c>
      <c r="R101" s="17">
        <v>2000000</v>
      </c>
      <c r="U101" s="18" t="s">
        <v>20</v>
      </c>
      <c r="AB101" s="19" t="s">
        <v>20</v>
      </c>
      <c r="AD101" s="19" t="s">
        <v>17</v>
      </c>
      <c r="AE101" s="54" t="s">
        <v>1864</v>
      </c>
    </row>
    <row r="102" spans="1:32" x14ac:dyDescent="0.25">
      <c r="A102" s="14" t="s">
        <v>806</v>
      </c>
      <c r="B102" s="60">
        <f>VLOOKUP(A102,Pop!A129:B1073,2,FALSE)</f>
        <v>1411</v>
      </c>
      <c r="C102" s="15" t="s">
        <v>17</v>
      </c>
      <c r="D102" s="17">
        <v>15</v>
      </c>
      <c r="E102" s="17" t="s">
        <v>17</v>
      </c>
      <c r="F102" s="17">
        <v>15</v>
      </c>
      <c r="G102" s="39">
        <f>VLOOKUP(A102,'2016 Results'!C132:AF445,18,FALSE)</f>
        <v>15</v>
      </c>
      <c r="H102" s="39">
        <f t="shared" si="1"/>
        <v>0</v>
      </c>
      <c r="I102" s="17" t="s">
        <v>75</v>
      </c>
      <c r="P102" s="17" t="s">
        <v>19</v>
      </c>
      <c r="U102" s="18" t="s">
        <v>20</v>
      </c>
      <c r="AB102" s="19" t="s">
        <v>20</v>
      </c>
      <c r="AD102" s="19" t="s">
        <v>20</v>
      </c>
    </row>
    <row r="103" spans="1:32" x14ac:dyDescent="0.25">
      <c r="A103" s="14" t="s">
        <v>1849</v>
      </c>
      <c r="B103" s="60">
        <f>VLOOKUP(A103,Pop!A131:B1075,2,FALSE)</f>
        <v>1727</v>
      </c>
      <c r="C103" s="15" t="s">
        <v>17</v>
      </c>
      <c r="D103" s="17">
        <v>70</v>
      </c>
      <c r="E103" s="17" t="s">
        <v>17</v>
      </c>
      <c r="F103" s="17">
        <v>5.94</v>
      </c>
      <c r="G103" s="39" t="str">
        <f>VLOOKUP(A103,'2016 Results'!C134:AF447,18,FALSE)</f>
        <v/>
      </c>
      <c r="H103" s="39"/>
      <c r="I103" s="17">
        <v>1000</v>
      </c>
      <c r="J103" s="17" t="s">
        <v>21</v>
      </c>
      <c r="L103" s="17">
        <v>3.08</v>
      </c>
      <c r="U103" s="18" t="s">
        <v>17</v>
      </c>
      <c r="V103" s="18">
        <v>1</v>
      </c>
      <c r="W103" s="18">
        <v>1</v>
      </c>
      <c r="X103" s="18" t="s">
        <v>21</v>
      </c>
      <c r="AA103" s="18" t="s">
        <v>62</v>
      </c>
      <c r="AB103" s="19" t="s">
        <v>20</v>
      </c>
      <c r="AD103" s="19" t="s">
        <v>20</v>
      </c>
    </row>
    <row r="104" spans="1:32" x14ac:dyDescent="0.25">
      <c r="A104" s="14" t="s">
        <v>1987</v>
      </c>
      <c r="B104" s="60">
        <f>VLOOKUP(A104,Pop!A132:B1076,2,FALSE)</f>
        <v>2100</v>
      </c>
      <c r="C104" s="15" t="s">
        <v>17</v>
      </c>
      <c r="D104" s="17">
        <v>33.71</v>
      </c>
      <c r="E104" s="17" t="s">
        <v>17</v>
      </c>
      <c r="F104" s="17">
        <v>8.23</v>
      </c>
      <c r="G104" s="39" t="str">
        <f>VLOOKUP(A104,'2016 Results'!C135:AF448,18,FALSE)</f>
        <v/>
      </c>
      <c r="H104" s="39"/>
      <c r="I104" s="17" t="s">
        <v>1992</v>
      </c>
      <c r="J104" s="17" t="s">
        <v>21</v>
      </c>
      <c r="L104" s="17" t="s">
        <v>1991</v>
      </c>
      <c r="N104" s="17" t="s">
        <v>1993</v>
      </c>
      <c r="P104" s="17" t="s">
        <v>19</v>
      </c>
      <c r="U104" s="18" t="s">
        <v>17</v>
      </c>
      <c r="V104" s="18">
        <v>3</v>
      </c>
      <c r="W104" s="18">
        <v>6</v>
      </c>
      <c r="X104" s="18" t="s">
        <v>23</v>
      </c>
      <c r="AA104" s="18" t="s">
        <v>1994</v>
      </c>
      <c r="AB104" s="19" t="s">
        <v>20</v>
      </c>
      <c r="AD104" s="19" t="s">
        <v>17</v>
      </c>
      <c r="AE104" s="54">
        <v>4.75</v>
      </c>
    </row>
    <row r="105" spans="1:32" x14ac:dyDescent="0.25">
      <c r="A105" s="14" t="s">
        <v>1268</v>
      </c>
      <c r="B105" s="60">
        <f>VLOOKUP(A105,Pop!A133:B1077,2,FALSE)</f>
        <v>1142</v>
      </c>
      <c r="C105" s="15" t="s">
        <v>17</v>
      </c>
      <c r="D105" s="17">
        <v>37.950000000000003</v>
      </c>
      <c r="E105" s="17" t="s">
        <v>17</v>
      </c>
      <c r="F105" s="17">
        <v>17.25</v>
      </c>
      <c r="G105" s="39" t="e">
        <f>VLOOKUP(A105,'2016 Results'!C136:AF449,18,FALSE)</f>
        <v>#N/A</v>
      </c>
      <c r="H105" s="39"/>
      <c r="I105" s="17">
        <v>1000</v>
      </c>
      <c r="J105" s="17" t="s">
        <v>21</v>
      </c>
      <c r="L105" s="17">
        <v>6.9</v>
      </c>
      <c r="P105" s="17" t="s">
        <v>147</v>
      </c>
      <c r="U105" s="18" t="s">
        <v>20</v>
      </c>
      <c r="AB105" s="19" t="s">
        <v>20</v>
      </c>
      <c r="AD105" s="19" t="s">
        <v>20</v>
      </c>
    </row>
    <row r="106" spans="1:32" x14ac:dyDescent="0.25">
      <c r="A106" s="14" t="s">
        <v>1399</v>
      </c>
      <c r="B106" s="60">
        <f>VLOOKUP(A106,Pop!A134:B1078,2,FALSE)</f>
        <v>596</v>
      </c>
      <c r="C106" s="15" t="s">
        <v>17</v>
      </c>
      <c r="D106" s="17">
        <v>64.599999999999994</v>
      </c>
      <c r="E106" s="17" t="s">
        <v>17</v>
      </c>
      <c r="F106" s="17">
        <v>31.2</v>
      </c>
      <c r="G106" s="39">
        <f>VLOOKUP(A106,'2016 Results'!C137:AF450,18,FALSE)</f>
        <v>26.99</v>
      </c>
      <c r="H106" s="39">
        <f t="shared" si="1"/>
        <v>4.2100000000000009</v>
      </c>
      <c r="I106" s="17">
        <v>0</v>
      </c>
      <c r="J106" s="17" t="s">
        <v>21</v>
      </c>
      <c r="L106" s="17">
        <v>6</v>
      </c>
      <c r="M106" s="17">
        <v>19.37</v>
      </c>
      <c r="N106" s="17">
        <v>8.4</v>
      </c>
      <c r="P106" s="17" t="s">
        <v>19</v>
      </c>
      <c r="U106" s="18" t="s">
        <v>20</v>
      </c>
      <c r="AB106" s="19" t="s">
        <v>20</v>
      </c>
      <c r="AD106" s="19" t="s">
        <v>20</v>
      </c>
    </row>
    <row r="107" spans="1:32" x14ac:dyDescent="0.25">
      <c r="A107" s="14" t="s">
        <v>1316</v>
      </c>
      <c r="B107" s="60">
        <f>VLOOKUP(A107,Pop!A135:B1079,2,FALSE)</f>
        <v>255</v>
      </c>
      <c r="C107" s="15" t="s">
        <v>17</v>
      </c>
      <c r="D107" s="17">
        <v>42</v>
      </c>
      <c r="E107" s="17" t="s">
        <v>17</v>
      </c>
      <c r="F107" s="17">
        <v>42</v>
      </c>
      <c r="G107" s="39" t="e">
        <f>VLOOKUP(A107,'2016 Results'!C138:AF451,18,FALSE)</f>
        <v>#N/A</v>
      </c>
      <c r="H107" s="39"/>
      <c r="I107" s="17">
        <v>1000</v>
      </c>
      <c r="J107" s="17" t="s">
        <v>21</v>
      </c>
      <c r="L107" s="17">
        <v>2</v>
      </c>
      <c r="N107" s="17">
        <v>2</v>
      </c>
      <c r="P107" s="17" t="s">
        <v>59</v>
      </c>
      <c r="R107" s="25">
        <v>1500000</v>
      </c>
      <c r="U107" s="18" t="s">
        <v>20</v>
      </c>
      <c r="AB107" s="19" t="s">
        <v>17</v>
      </c>
      <c r="AC107" s="19">
        <v>18.5</v>
      </c>
      <c r="AD107" s="19" t="s">
        <v>20</v>
      </c>
    </row>
    <row r="108" spans="1:32" x14ac:dyDescent="0.25">
      <c r="A108" s="14" t="s">
        <v>2248</v>
      </c>
      <c r="B108" s="60">
        <f>VLOOKUP(A108,Pop!A137:B1081,2,FALSE)</f>
        <v>461</v>
      </c>
      <c r="C108" s="15" t="s">
        <v>17</v>
      </c>
      <c r="D108" s="17">
        <v>13.36</v>
      </c>
      <c r="E108" s="17" t="s">
        <v>17</v>
      </c>
      <c r="F108" s="17">
        <v>8.82</v>
      </c>
      <c r="G108" s="39" t="e">
        <f>VLOOKUP(A108,'2016 Results'!C140:AF453,18,FALSE)</f>
        <v>#N/A</v>
      </c>
      <c r="H108" s="39"/>
      <c r="I108" s="17">
        <v>1000</v>
      </c>
      <c r="J108" s="17" t="s">
        <v>21</v>
      </c>
      <c r="L108" s="17" t="s">
        <v>1477</v>
      </c>
      <c r="N108" s="17">
        <v>8.82</v>
      </c>
      <c r="O108" s="17" t="s">
        <v>1478</v>
      </c>
      <c r="P108" s="17" t="s">
        <v>19</v>
      </c>
      <c r="U108" s="18" t="s">
        <v>17</v>
      </c>
      <c r="V108" s="18">
        <v>5</v>
      </c>
      <c r="W108" s="18">
        <v>5</v>
      </c>
      <c r="X108" s="18" t="s">
        <v>38</v>
      </c>
      <c r="Z108" s="18" t="s">
        <v>1479</v>
      </c>
      <c r="AA108" s="18" t="s">
        <v>1480</v>
      </c>
      <c r="AB108" s="19" t="s">
        <v>20</v>
      </c>
      <c r="AD108" s="19" t="s">
        <v>20</v>
      </c>
    </row>
    <row r="109" spans="1:32" x14ac:dyDescent="0.25">
      <c r="A109" s="14" t="s">
        <v>2219</v>
      </c>
      <c r="B109" s="60">
        <f>VLOOKUP(A109,Pop!A138:B1082,2,FALSE)</f>
        <v>999</v>
      </c>
      <c r="C109" s="15" t="s">
        <v>17</v>
      </c>
      <c r="D109" s="22">
        <v>100</v>
      </c>
      <c r="E109" s="17" t="s">
        <v>17</v>
      </c>
      <c r="F109" s="22">
        <v>30.38</v>
      </c>
      <c r="G109" s="39" t="e">
        <f>VLOOKUP(A109,'2016 Results'!C141:AF454,18,FALSE)</f>
        <v>#N/A</v>
      </c>
      <c r="H109" s="39"/>
      <c r="I109" s="17">
        <v>0</v>
      </c>
      <c r="J109" s="17" t="s">
        <v>21</v>
      </c>
      <c r="L109" s="17" t="s">
        <v>86</v>
      </c>
      <c r="N109" s="17" t="s">
        <v>87</v>
      </c>
      <c r="P109" s="17" t="s">
        <v>22</v>
      </c>
      <c r="R109" s="17" t="s">
        <v>85</v>
      </c>
      <c r="U109" s="18" t="s">
        <v>20</v>
      </c>
      <c r="AB109" s="19" t="s">
        <v>20</v>
      </c>
      <c r="AD109" s="19" t="s">
        <v>20</v>
      </c>
    </row>
    <row r="110" spans="1:32" x14ac:dyDescent="0.25">
      <c r="A110" s="14" t="s">
        <v>879</v>
      </c>
      <c r="B110" s="60">
        <f>VLOOKUP(A110,Pop!A139:B1083,2,FALSE)</f>
        <v>866</v>
      </c>
      <c r="C110" s="15" t="s">
        <v>17</v>
      </c>
      <c r="D110" s="22">
        <v>19</v>
      </c>
      <c r="E110" s="17" t="s">
        <v>17</v>
      </c>
      <c r="F110" s="22">
        <v>19</v>
      </c>
      <c r="G110" s="39">
        <f>VLOOKUP(A110,'2016 Results'!C142:AF455,18,FALSE)</f>
        <v>18</v>
      </c>
      <c r="H110" s="39">
        <f t="shared" si="1"/>
        <v>1</v>
      </c>
      <c r="I110" s="17" t="s">
        <v>882</v>
      </c>
      <c r="J110" s="17" t="s">
        <v>38</v>
      </c>
      <c r="K110" s="17" t="s">
        <v>102</v>
      </c>
      <c r="L110" s="22">
        <v>19</v>
      </c>
      <c r="P110" s="17" t="s">
        <v>19</v>
      </c>
      <c r="U110" s="18" t="s">
        <v>20</v>
      </c>
      <c r="AB110" s="19" t="s">
        <v>20</v>
      </c>
      <c r="AD110" s="19" t="s">
        <v>17</v>
      </c>
      <c r="AE110" s="53">
        <v>1</v>
      </c>
    </row>
    <row r="111" spans="1:32" x14ac:dyDescent="0.25">
      <c r="A111" s="14" t="s">
        <v>2167</v>
      </c>
      <c r="B111" s="60">
        <f>VLOOKUP(A111,Pop!A140:B1084,2,FALSE)</f>
        <v>132</v>
      </c>
      <c r="C111" s="15" t="s">
        <v>17</v>
      </c>
      <c r="D111" s="17">
        <v>15</v>
      </c>
      <c r="E111" s="17" t="s">
        <v>17</v>
      </c>
      <c r="F111" s="17">
        <v>15</v>
      </c>
      <c r="G111" s="39" t="e">
        <f>VLOOKUP(A111,'2016 Results'!C143:AF456,18,FALSE)</f>
        <v>#N/A</v>
      </c>
      <c r="H111" s="39"/>
      <c r="O111" s="17" t="s">
        <v>536</v>
      </c>
      <c r="P111" s="17" t="s">
        <v>19</v>
      </c>
      <c r="U111" s="18" t="s">
        <v>20</v>
      </c>
      <c r="AB111" s="19" t="s">
        <v>20</v>
      </c>
      <c r="AD111" s="19" t="s">
        <v>20</v>
      </c>
    </row>
    <row r="112" spans="1:32" x14ac:dyDescent="0.25">
      <c r="A112" s="14" t="s">
        <v>2165</v>
      </c>
      <c r="B112" s="60">
        <f>VLOOKUP(A112,Pop!A142:B1086,2,FALSE)</f>
        <v>239</v>
      </c>
      <c r="C112" s="15" t="s">
        <v>17</v>
      </c>
      <c r="D112" s="17">
        <v>34</v>
      </c>
      <c r="E112" s="17" t="s">
        <v>17</v>
      </c>
      <c r="F112" s="17">
        <v>34</v>
      </c>
      <c r="G112" s="39" t="str">
        <f>VLOOKUP(A112,'2016 Results'!C145:AF458,18,FALSE)</f>
        <v/>
      </c>
      <c r="H112" s="39"/>
      <c r="I112" s="17">
        <v>1000</v>
      </c>
      <c r="J112" s="17" t="s">
        <v>21</v>
      </c>
      <c r="L112" s="17">
        <v>10</v>
      </c>
      <c r="P112" s="17" t="s">
        <v>42</v>
      </c>
      <c r="T112" s="17" t="s">
        <v>347</v>
      </c>
      <c r="U112" s="18" t="s">
        <v>20</v>
      </c>
      <c r="AB112" s="19" t="s">
        <v>20</v>
      </c>
      <c r="AD112" s="19" t="s">
        <v>20</v>
      </c>
    </row>
    <row r="113" spans="1:32" x14ac:dyDescent="0.25">
      <c r="A113" s="14" t="s">
        <v>322</v>
      </c>
      <c r="B113" s="60">
        <f>VLOOKUP(A113,Pop!A143:B1087,2,FALSE)</f>
        <v>908</v>
      </c>
      <c r="C113" s="15" t="s">
        <v>17</v>
      </c>
      <c r="D113" s="17">
        <v>13</v>
      </c>
      <c r="E113" s="17" t="s">
        <v>17</v>
      </c>
      <c r="F113" s="17">
        <v>13</v>
      </c>
      <c r="G113" s="39">
        <f>VLOOKUP(A113,'2016 Results'!C146:AF459,18,FALSE)</f>
        <v>12</v>
      </c>
      <c r="H113" s="39">
        <f t="shared" si="1"/>
        <v>1</v>
      </c>
      <c r="I113" s="17">
        <v>1000</v>
      </c>
      <c r="J113" s="17" t="s">
        <v>21</v>
      </c>
      <c r="L113" s="17">
        <v>1.5E-3</v>
      </c>
      <c r="N113" s="17">
        <v>13</v>
      </c>
      <c r="P113" s="17" t="s">
        <v>19</v>
      </c>
      <c r="U113" s="18" t="s">
        <v>20</v>
      </c>
      <c r="AB113" s="19" t="s">
        <v>20</v>
      </c>
      <c r="AD113" s="19" t="s">
        <v>17</v>
      </c>
      <c r="AE113" s="54">
        <v>4</v>
      </c>
    </row>
    <row r="114" spans="1:32" x14ac:dyDescent="0.25">
      <c r="A114" s="14" t="s">
        <v>2624</v>
      </c>
      <c r="B114" s="60">
        <f>VLOOKUP(A114,Pop!A144:B1088,2,FALSE)</f>
        <v>9826</v>
      </c>
      <c r="C114" s="15" t="s">
        <v>17</v>
      </c>
      <c r="D114" s="22">
        <v>282</v>
      </c>
      <c r="E114" s="17" t="s">
        <v>17</v>
      </c>
      <c r="F114" s="22">
        <v>7.72</v>
      </c>
      <c r="G114" s="39">
        <f>VLOOKUP(A114,'2016 Results'!C147:AF460,18,FALSE)</f>
        <v>7.72</v>
      </c>
      <c r="H114" s="39">
        <f t="shared" si="1"/>
        <v>0</v>
      </c>
      <c r="I114" s="17">
        <v>0</v>
      </c>
      <c r="J114" s="17" t="s">
        <v>38</v>
      </c>
      <c r="K114" s="17" t="s">
        <v>62</v>
      </c>
      <c r="L114" s="17" t="s">
        <v>1870</v>
      </c>
      <c r="M114" s="17" t="s">
        <v>1872</v>
      </c>
      <c r="P114" s="17" t="s">
        <v>19</v>
      </c>
      <c r="U114" s="18" t="s">
        <v>17</v>
      </c>
      <c r="V114" s="18">
        <v>4</v>
      </c>
      <c r="W114" s="18">
        <v>7</v>
      </c>
      <c r="X114" s="18" t="s">
        <v>38</v>
      </c>
      <c r="Z114" s="18" t="s">
        <v>62</v>
      </c>
      <c r="AA114" s="18" t="s">
        <v>1064</v>
      </c>
      <c r="AB114" s="19" t="s">
        <v>17</v>
      </c>
      <c r="AC114" s="19">
        <v>11</v>
      </c>
      <c r="AD114" s="19" t="s">
        <v>20</v>
      </c>
    </row>
    <row r="115" spans="1:32" x14ac:dyDescent="0.25">
      <c r="A115" s="14" t="s">
        <v>2223</v>
      </c>
      <c r="B115" s="60">
        <f>VLOOKUP(A115,Pop!A145:B1089,2,FALSE)</f>
        <v>3765</v>
      </c>
      <c r="C115" s="15" t="s">
        <v>17</v>
      </c>
      <c r="D115" s="17">
        <v>38</v>
      </c>
      <c r="E115" s="17" t="s">
        <v>17</v>
      </c>
      <c r="F115" s="17">
        <v>21.8</v>
      </c>
      <c r="G115" s="39" t="str">
        <f>VLOOKUP(A115,'2016 Results'!C148:AF461,18,FALSE)</f>
        <v/>
      </c>
      <c r="H115" s="39"/>
      <c r="I115" s="17">
        <v>500</v>
      </c>
      <c r="J115" s="17" t="s">
        <v>21</v>
      </c>
      <c r="L115" s="17">
        <v>1.8</v>
      </c>
      <c r="P115" s="17" t="s">
        <v>80</v>
      </c>
      <c r="U115" s="18" t="s">
        <v>47</v>
      </c>
      <c r="AB115" s="19" t="s">
        <v>20</v>
      </c>
      <c r="AD115" s="19" t="s">
        <v>20</v>
      </c>
    </row>
    <row r="116" spans="1:32" x14ac:dyDescent="0.25">
      <c r="A116" s="14" t="s">
        <v>585</v>
      </c>
      <c r="B116" s="60">
        <f>VLOOKUP(A116,Pop!A146:B1090,2,FALSE)</f>
        <v>294</v>
      </c>
      <c r="C116" s="15" t="s">
        <v>17</v>
      </c>
      <c r="D116" s="17">
        <v>37.5</v>
      </c>
      <c r="E116" s="17" t="s">
        <v>17</v>
      </c>
      <c r="F116" s="17">
        <v>25</v>
      </c>
      <c r="G116" s="39" t="e">
        <f>VLOOKUP(A116,'2016 Results'!C149:AF462,18,FALSE)</f>
        <v>#N/A</v>
      </c>
      <c r="H116" s="39"/>
      <c r="I116" s="17">
        <v>2000</v>
      </c>
      <c r="J116" s="17" t="s">
        <v>21</v>
      </c>
      <c r="L116" s="17" t="s">
        <v>590</v>
      </c>
      <c r="N116" s="17" t="s">
        <v>590</v>
      </c>
      <c r="P116" s="17" t="s">
        <v>42</v>
      </c>
      <c r="T116" s="17" t="s">
        <v>592</v>
      </c>
      <c r="U116" s="18" t="s">
        <v>20</v>
      </c>
      <c r="AB116" s="19" t="s">
        <v>17</v>
      </c>
      <c r="AC116" s="19">
        <v>18</v>
      </c>
      <c r="AD116" s="19" t="s">
        <v>20</v>
      </c>
    </row>
    <row r="117" spans="1:32" x14ac:dyDescent="0.25">
      <c r="A117" s="14" t="s">
        <v>2263</v>
      </c>
      <c r="B117" s="60">
        <f>VLOOKUP(A117,Pop!A148:B1092,2,FALSE)</f>
        <v>433</v>
      </c>
      <c r="C117" s="15" t="s">
        <v>17</v>
      </c>
      <c r="D117" s="17">
        <v>40</v>
      </c>
      <c r="E117" s="17" t="s">
        <v>17</v>
      </c>
      <c r="F117" s="17">
        <v>13.6</v>
      </c>
      <c r="G117" s="39">
        <f>VLOOKUP(A117,'2016 Results'!C151:AF464,18,FALSE)</f>
        <v>33.450000000000003</v>
      </c>
      <c r="H117" s="39">
        <f t="shared" si="1"/>
        <v>-19.850000000000001</v>
      </c>
      <c r="I117" s="17">
        <v>100</v>
      </c>
      <c r="J117" s="17" t="s">
        <v>21</v>
      </c>
      <c r="L117" s="17">
        <v>0.9</v>
      </c>
      <c r="O117" s="17" t="s">
        <v>287</v>
      </c>
      <c r="P117" s="17" t="s">
        <v>59</v>
      </c>
      <c r="R117" s="17">
        <v>238000</v>
      </c>
      <c r="U117" s="18" t="s">
        <v>47</v>
      </c>
      <c r="AB117" s="19" t="s">
        <v>20</v>
      </c>
      <c r="AD117" s="19" t="s">
        <v>20</v>
      </c>
    </row>
    <row r="118" spans="1:32" x14ac:dyDescent="0.25">
      <c r="A118" s="14" t="s">
        <v>622</v>
      </c>
      <c r="B118" s="60">
        <f>VLOOKUP(A118,Pop!A149:B1093,2,FALSE)</f>
        <v>505</v>
      </c>
      <c r="C118" s="15" t="s">
        <v>17</v>
      </c>
      <c r="D118" s="17">
        <v>28.38</v>
      </c>
      <c r="E118" s="17" t="s">
        <v>17</v>
      </c>
      <c r="F118" s="17">
        <v>15.96</v>
      </c>
      <c r="G118" s="39">
        <f>VLOOKUP(A118,'2016 Results'!C152:AF465,18,FALSE)</f>
        <v>14.48</v>
      </c>
      <c r="H118" s="39">
        <f t="shared" si="1"/>
        <v>1.4800000000000004</v>
      </c>
      <c r="I118" s="17">
        <v>1000</v>
      </c>
      <c r="J118" s="17" t="s">
        <v>21</v>
      </c>
      <c r="L118" s="17">
        <v>6.21</v>
      </c>
      <c r="N118" s="17" t="s">
        <v>627</v>
      </c>
      <c r="P118" s="17" t="s">
        <v>19</v>
      </c>
      <c r="Q118" s="17" t="s">
        <v>628</v>
      </c>
      <c r="U118" s="18" t="s">
        <v>20</v>
      </c>
      <c r="AB118" s="19" t="s">
        <v>20</v>
      </c>
      <c r="AD118" s="19" t="s">
        <v>17</v>
      </c>
      <c r="AE118" s="54">
        <v>4.75</v>
      </c>
    </row>
    <row r="119" spans="1:32" x14ac:dyDescent="0.25">
      <c r="A119" s="14" t="s">
        <v>1284</v>
      </c>
      <c r="B119" s="60">
        <f>VLOOKUP(A119,Pop!A151:B1095,2,FALSE)</f>
        <v>368</v>
      </c>
      <c r="C119" s="15" t="s">
        <v>17</v>
      </c>
      <c r="D119" s="17">
        <v>56.3</v>
      </c>
      <c r="E119" s="17" t="s">
        <v>17</v>
      </c>
      <c r="F119" s="17">
        <v>56.3</v>
      </c>
      <c r="G119" s="39">
        <f>VLOOKUP(A119,'2016 Results'!C154:AF467,18,FALSE)</f>
        <v>52</v>
      </c>
      <c r="H119" s="39">
        <f t="shared" si="1"/>
        <v>4.2999999999999972</v>
      </c>
      <c r="I119" s="17">
        <v>1000</v>
      </c>
      <c r="J119" s="17" t="s">
        <v>21</v>
      </c>
      <c r="L119" s="17">
        <v>10.71</v>
      </c>
      <c r="N119" s="17">
        <v>56.3</v>
      </c>
      <c r="P119" s="17" t="s">
        <v>22</v>
      </c>
      <c r="U119" s="18" t="s">
        <v>20</v>
      </c>
      <c r="AB119" s="19" t="s">
        <v>20</v>
      </c>
      <c r="AD119" s="19" t="s">
        <v>17</v>
      </c>
      <c r="AE119" s="54">
        <v>14</v>
      </c>
    </row>
    <row r="120" spans="1:32" x14ac:dyDescent="0.25">
      <c r="A120" s="14" t="s">
        <v>1838</v>
      </c>
      <c r="B120" s="60">
        <f>VLOOKUP(A120,Pop!A152:B1096,2,FALSE)</f>
        <v>146</v>
      </c>
      <c r="C120" s="15" t="s">
        <v>17</v>
      </c>
      <c r="D120" s="17">
        <v>45</v>
      </c>
      <c r="E120" s="17" t="s">
        <v>17</v>
      </c>
      <c r="F120" s="17">
        <v>45</v>
      </c>
      <c r="G120" s="39">
        <v>45</v>
      </c>
      <c r="H120" s="39">
        <f t="shared" si="1"/>
        <v>0</v>
      </c>
      <c r="I120" s="17" t="s">
        <v>95</v>
      </c>
      <c r="J120" s="17" t="s">
        <v>38</v>
      </c>
      <c r="K120" s="17" t="s">
        <v>62</v>
      </c>
      <c r="P120" s="17" t="s">
        <v>42</v>
      </c>
      <c r="T120" s="17" t="s">
        <v>62</v>
      </c>
      <c r="U120" s="18" t="s">
        <v>20</v>
      </c>
      <c r="AB120" s="19" t="s">
        <v>20</v>
      </c>
      <c r="AD120" s="19" t="s">
        <v>17</v>
      </c>
      <c r="AE120" s="54">
        <v>1.5</v>
      </c>
    </row>
    <row r="121" spans="1:32" x14ac:dyDescent="0.25">
      <c r="A121" s="14" t="s">
        <v>1250</v>
      </c>
      <c r="B121" s="60">
        <f>VLOOKUP(A121,Pop!A153:B1097,2,FALSE)</f>
        <v>808</v>
      </c>
      <c r="C121" s="15" t="s">
        <v>17</v>
      </c>
      <c r="E121" s="17" t="s">
        <v>17</v>
      </c>
      <c r="F121" s="17">
        <v>44</v>
      </c>
      <c r="G121" s="39" t="str">
        <f>VLOOKUP(A121,'2016 Results'!C156:AF469,18,FALSE)</f>
        <v/>
      </c>
      <c r="H121" s="39"/>
      <c r="I121" s="17">
        <v>2000</v>
      </c>
      <c r="J121" s="17" t="s">
        <v>21</v>
      </c>
      <c r="L121" s="17">
        <v>3.2499999999999999E-3</v>
      </c>
      <c r="P121" s="17" t="s">
        <v>59</v>
      </c>
      <c r="U121" s="18" t="s">
        <v>47</v>
      </c>
      <c r="AB121" s="19" t="s">
        <v>20</v>
      </c>
      <c r="AD121" s="19" t="s">
        <v>20</v>
      </c>
    </row>
    <row r="122" spans="1:32" x14ac:dyDescent="0.25">
      <c r="A122" s="14" t="s">
        <v>843</v>
      </c>
      <c r="B122" s="60">
        <f>VLOOKUP(A122,Pop!A154:B1098,2,FALSE)</f>
        <v>538</v>
      </c>
      <c r="C122" s="15" t="s">
        <v>17</v>
      </c>
      <c r="D122" s="22">
        <v>32</v>
      </c>
      <c r="E122" s="17" t="s">
        <v>17</v>
      </c>
      <c r="F122" s="17">
        <v>32</v>
      </c>
      <c r="G122" s="39">
        <f>VLOOKUP(A122,'2016 Results'!C157:AF470,18,FALSE)</f>
        <v>32</v>
      </c>
      <c r="H122" s="39">
        <f t="shared" si="1"/>
        <v>0</v>
      </c>
      <c r="I122" s="17" t="s">
        <v>149</v>
      </c>
      <c r="P122" s="17" t="s">
        <v>197</v>
      </c>
      <c r="R122" s="25">
        <v>102000</v>
      </c>
      <c r="S122" s="17" t="s">
        <v>852</v>
      </c>
      <c r="U122" s="18" t="s">
        <v>20</v>
      </c>
      <c r="AB122" s="19" t="s">
        <v>20</v>
      </c>
      <c r="AD122" s="19" t="s">
        <v>20</v>
      </c>
      <c r="AF122" s="57" t="s">
        <v>853</v>
      </c>
    </row>
    <row r="123" spans="1:32" ht="30" x14ac:dyDescent="0.25">
      <c r="A123" s="14" t="s">
        <v>409</v>
      </c>
      <c r="B123" s="60">
        <f>VLOOKUP(A123,Pop!A155:B1099,2,FALSE)</f>
        <v>789</v>
      </c>
      <c r="C123" s="15" t="s">
        <v>17</v>
      </c>
      <c r="D123" s="17" t="s">
        <v>413</v>
      </c>
      <c r="E123" s="17" t="s">
        <v>17</v>
      </c>
      <c r="F123" s="17">
        <v>1650</v>
      </c>
      <c r="G123" s="39" t="e">
        <f>VLOOKUP(A123,'2016 Results'!C158:AF471,18,FALSE)</f>
        <v>#N/A</v>
      </c>
      <c r="H123" s="39"/>
      <c r="I123" s="17">
        <v>2000</v>
      </c>
      <c r="J123" s="17" t="s">
        <v>21</v>
      </c>
      <c r="L123" s="17">
        <v>825</v>
      </c>
      <c r="O123" s="17" t="s">
        <v>414</v>
      </c>
      <c r="P123" s="17" t="s">
        <v>147</v>
      </c>
      <c r="S123" s="17" t="s">
        <v>415</v>
      </c>
      <c r="U123" s="18" t="s">
        <v>20</v>
      </c>
      <c r="AB123" s="19" t="s">
        <v>17</v>
      </c>
      <c r="AC123" s="19" t="s">
        <v>416</v>
      </c>
      <c r="AD123" s="19" t="s">
        <v>20</v>
      </c>
      <c r="AF123" s="57" t="s">
        <v>417</v>
      </c>
    </row>
    <row r="124" spans="1:32" x14ac:dyDescent="0.25">
      <c r="A124" s="14" t="s">
        <v>1373</v>
      </c>
      <c r="B124" s="60">
        <f>VLOOKUP(A124,Pop!A157:B1101,2,FALSE)</f>
        <v>269</v>
      </c>
      <c r="C124" s="15" t="s">
        <v>17</v>
      </c>
      <c r="D124" s="17">
        <v>31.96</v>
      </c>
      <c r="E124" s="17" t="s">
        <v>17</v>
      </c>
      <c r="F124" s="17">
        <v>24.33</v>
      </c>
      <c r="G124" s="39" t="str">
        <f>VLOOKUP(A124,'2016 Results'!C160:AF473,18,FALSE)</f>
        <v/>
      </c>
      <c r="H124" s="39"/>
      <c r="I124" s="17">
        <v>1000</v>
      </c>
      <c r="J124" s="17" t="s">
        <v>21</v>
      </c>
      <c r="L124" s="17">
        <v>0.5</v>
      </c>
      <c r="N124" s="17">
        <v>24.33</v>
      </c>
      <c r="P124" s="17" t="s">
        <v>19</v>
      </c>
      <c r="U124" s="18" t="s">
        <v>20</v>
      </c>
      <c r="AB124" s="19" t="s">
        <v>20</v>
      </c>
      <c r="AD124" s="19" t="s">
        <v>20</v>
      </c>
    </row>
    <row r="125" spans="1:32" x14ac:dyDescent="0.25">
      <c r="A125" s="14" t="s">
        <v>2166</v>
      </c>
      <c r="B125" s="60">
        <f>VLOOKUP(A125,Pop!A158:B1102,2,FALSE)</f>
        <v>240</v>
      </c>
      <c r="C125" s="15" t="s">
        <v>17</v>
      </c>
      <c r="D125" s="17">
        <v>37.5</v>
      </c>
      <c r="E125" s="17" t="s">
        <v>17</v>
      </c>
      <c r="F125" s="17">
        <v>37.5</v>
      </c>
      <c r="G125" s="39" t="e">
        <f>VLOOKUP(A125,'2016 Results'!C161:AF474,18,FALSE)</f>
        <v>#N/A</v>
      </c>
      <c r="H125" s="39"/>
      <c r="J125" s="17" t="s">
        <v>38</v>
      </c>
      <c r="K125" s="17" t="s">
        <v>483</v>
      </c>
      <c r="U125" s="18" t="s">
        <v>47</v>
      </c>
      <c r="AB125" s="19" t="s">
        <v>20</v>
      </c>
      <c r="AD125" s="19" t="s">
        <v>17</v>
      </c>
      <c r="AE125" s="54" t="s">
        <v>484</v>
      </c>
    </row>
    <row r="126" spans="1:32" x14ac:dyDescent="0.25">
      <c r="A126" s="14" t="s">
        <v>1714</v>
      </c>
      <c r="B126" s="60">
        <f>VLOOKUP(A126,Pop!A159:B1103,2,FALSE)</f>
        <v>246</v>
      </c>
      <c r="C126" s="15" t="s">
        <v>17</v>
      </c>
      <c r="D126" s="17" t="s">
        <v>1718</v>
      </c>
      <c r="E126" s="17" t="s">
        <v>17</v>
      </c>
      <c r="F126" s="17" t="s">
        <v>1718</v>
      </c>
      <c r="G126" s="39" t="e">
        <f>VLOOKUP(A126,'2016 Results'!C162:AF475,18,FALSE)</f>
        <v>#N/A</v>
      </c>
      <c r="H126" s="39"/>
      <c r="I126" s="17" t="s">
        <v>350</v>
      </c>
      <c r="J126" s="17" t="s">
        <v>38</v>
      </c>
      <c r="K126" s="17" t="s">
        <v>350</v>
      </c>
      <c r="L126" s="17" t="s">
        <v>75</v>
      </c>
      <c r="P126" s="17" t="s">
        <v>19</v>
      </c>
      <c r="U126" s="18" t="s">
        <v>20</v>
      </c>
      <c r="AB126" s="19" t="s">
        <v>20</v>
      </c>
      <c r="AD126" s="19" t="s">
        <v>17</v>
      </c>
      <c r="AE126" s="54" t="s">
        <v>1719</v>
      </c>
    </row>
    <row r="127" spans="1:32" x14ac:dyDescent="0.25">
      <c r="A127" s="14" t="s">
        <v>298</v>
      </c>
      <c r="B127" s="60">
        <f>VLOOKUP(A127,Pop!A160:B1104,2,FALSE)</f>
        <v>2543</v>
      </c>
      <c r="C127" s="15" t="s">
        <v>17</v>
      </c>
      <c r="D127" s="17">
        <v>68.64</v>
      </c>
      <c r="E127" s="17" t="s">
        <v>17</v>
      </c>
      <c r="F127" s="17">
        <v>12.81</v>
      </c>
      <c r="G127" s="39">
        <f>VLOOKUP(A127,'2016 Results'!C163:AF476,18,FALSE)</f>
        <v>7.35</v>
      </c>
      <c r="H127" s="39">
        <f t="shared" si="1"/>
        <v>5.4600000000000009</v>
      </c>
      <c r="I127" s="17">
        <v>1000</v>
      </c>
      <c r="J127" s="17" t="s">
        <v>21</v>
      </c>
      <c r="L127" s="17">
        <v>4.41</v>
      </c>
      <c r="N127" s="17" t="s">
        <v>303</v>
      </c>
      <c r="P127" s="17" t="s">
        <v>19</v>
      </c>
      <c r="U127" s="18" t="s">
        <v>17</v>
      </c>
      <c r="V127" s="18">
        <v>3</v>
      </c>
      <c r="W127" s="18">
        <v>3</v>
      </c>
      <c r="X127" s="18" t="s">
        <v>23</v>
      </c>
      <c r="Y127" s="18" t="s">
        <v>304</v>
      </c>
      <c r="AA127" s="18" t="s">
        <v>305</v>
      </c>
      <c r="AB127" s="19" t="s">
        <v>20</v>
      </c>
      <c r="AD127" s="19" t="s">
        <v>20</v>
      </c>
      <c r="AF127" s="57" t="s">
        <v>306</v>
      </c>
    </row>
    <row r="128" spans="1:32" x14ac:dyDescent="0.25">
      <c r="A128" s="14" t="s">
        <v>515</v>
      </c>
      <c r="B128" s="60">
        <f>VLOOKUP(A128,Pop!A161:B1105,2,FALSE)</f>
        <v>287</v>
      </c>
      <c r="C128" s="15" t="s">
        <v>17</v>
      </c>
      <c r="D128" s="17">
        <v>76.47</v>
      </c>
      <c r="E128" s="17" t="s">
        <v>17</v>
      </c>
      <c r="F128" s="17">
        <v>6.68</v>
      </c>
      <c r="G128" s="39" t="e">
        <f>VLOOKUP(A128,'2016 Results'!C164:AF477,18,FALSE)</f>
        <v>#N/A</v>
      </c>
      <c r="H128" s="39"/>
      <c r="I128" s="17">
        <v>1000</v>
      </c>
      <c r="J128" s="17" t="s">
        <v>21</v>
      </c>
      <c r="L128" s="17">
        <v>6.6800000000000002E-3</v>
      </c>
      <c r="M128" s="17" t="s">
        <v>519</v>
      </c>
      <c r="N128" s="22">
        <v>6.68</v>
      </c>
      <c r="P128" s="17" t="s">
        <v>22</v>
      </c>
      <c r="R128" s="17" t="s">
        <v>520</v>
      </c>
      <c r="U128" s="18" t="s">
        <v>20</v>
      </c>
      <c r="AB128" s="19" t="s">
        <v>17</v>
      </c>
      <c r="AC128" s="19">
        <v>7.5</v>
      </c>
      <c r="AD128" s="19" t="s">
        <v>17</v>
      </c>
      <c r="AE128" s="54">
        <v>7.5</v>
      </c>
      <c r="AF128" s="57" t="s">
        <v>521</v>
      </c>
    </row>
    <row r="129" spans="1:32" x14ac:dyDescent="0.25">
      <c r="A129" s="14" t="s">
        <v>1995</v>
      </c>
      <c r="B129" s="60">
        <f>VLOOKUP(A129,Pop!A162:B1106,2,FALSE)</f>
        <v>1142</v>
      </c>
      <c r="C129" s="15" t="s">
        <v>17</v>
      </c>
      <c r="D129" s="17">
        <v>31</v>
      </c>
      <c r="E129" s="17" t="s">
        <v>17</v>
      </c>
      <c r="F129" s="17">
        <v>17.7</v>
      </c>
      <c r="G129" s="39" t="e">
        <f>VLOOKUP(A129,'2016 Results'!C165:AF478,18,FALSE)</f>
        <v>#N/A</v>
      </c>
      <c r="H129" s="39"/>
      <c r="I129" s="25">
        <v>1000</v>
      </c>
      <c r="J129" s="17" t="s">
        <v>21</v>
      </c>
      <c r="L129" s="17">
        <v>6.35</v>
      </c>
      <c r="N129" s="17">
        <v>17.7</v>
      </c>
      <c r="P129" s="17" t="s">
        <v>19</v>
      </c>
      <c r="U129" s="18" t="s">
        <v>20</v>
      </c>
      <c r="AB129" s="19" t="s">
        <v>20</v>
      </c>
      <c r="AD129" s="19" t="s">
        <v>17</v>
      </c>
      <c r="AE129" s="54">
        <v>2</v>
      </c>
      <c r="AF129" s="57" t="s">
        <v>1999</v>
      </c>
    </row>
    <row r="130" spans="1:32" x14ac:dyDescent="0.25">
      <c r="A130" s="14" t="s">
        <v>2265</v>
      </c>
      <c r="B130" s="60">
        <f>VLOOKUP(A130,Pop!A163:B1107,2,FALSE)</f>
        <v>5179</v>
      </c>
      <c r="C130" s="15" t="s">
        <v>17</v>
      </c>
      <c r="E130" s="17" t="s">
        <v>17</v>
      </c>
      <c r="F130" s="17">
        <v>11.08</v>
      </c>
      <c r="G130" s="39">
        <f>VLOOKUP(A130,'2016 Results'!C166:AF479,18,FALSE)</f>
        <v>10.86</v>
      </c>
      <c r="H130" s="39">
        <f t="shared" si="1"/>
        <v>0.22000000000000064</v>
      </c>
      <c r="I130" s="17" t="s">
        <v>2060</v>
      </c>
      <c r="J130" s="17" t="s">
        <v>21</v>
      </c>
      <c r="L130" s="17" t="s">
        <v>2061</v>
      </c>
      <c r="U130" s="18" t="s">
        <v>20</v>
      </c>
      <c r="AB130" s="19" t="s">
        <v>20</v>
      </c>
      <c r="AD130" s="19" t="s">
        <v>17</v>
      </c>
      <c r="AE130" s="54" t="s">
        <v>2062</v>
      </c>
    </row>
    <row r="131" spans="1:32" x14ac:dyDescent="0.25">
      <c r="A131" s="14" t="s">
        <v>2193</v>
      </c>
      <c r="B131" s="60">
        <v>776</v>
      </c>
      <c r="C131" s="15" t="s">
        <v>17</v>
      </c>
      <c r="D131" s="22">
        <v>643</v>
      </c>
      <c r="E131" s="17" t="s">
        <v>17</v>
      </c>
      <c r="F131" s="22">
        <v>5</v>
      </c>
      <c r="G131" s="39" t="e">
        <f>VLOOKUP(A131,'2016 Results'!C167:AF480,18,FALSE)</f>
        <v>#N/A</v>
      </c>
      <c r="H131" s="39"/>
      <c r="J131" s="17" t="s">
        <v>38</v>
      </c>
      <c r="K131" s="17" t="s">
        <v>1410</v>
      </c>
      <c r="L131" s="22">
        <v>2</v>
      </c>
      <c r="P131" s="17" t="s">
        <v>19</v>
      </c>
      <c r="U131" s="18" t="s">
        <v>20</v>
      </c>
      <c r="AB131" s="19" t="s">
        <v>20</v>
      </c>
      <c r="AD131" s="19" t="s">
        <v>20</v>
      </c>
    </row>
    <row r="132" spans="1:32" x14ac:dyDescent="0.25">
      <c r="A132" s="14" t="s">
        <v>945</v>
      </c>
      <c r="B132" s="60">
        <f>VLOOKUP(A132,Pop!A165:B1109,2,FALSE)</f>
        <v>1323</v>
      </c>
      <c r="C132" s="15" t="s">
        <v>17</v>
      </c>
      <c r="D132" s="17">
        <v>35.549999999999997</v>
      </c>
      <c r="E132" s="17" t="s">
        <v>17</v>
      </c>
      <c r="F132" s="17">
        <v>13.55</v>
      </c>
      <c r="G132" s="39" t="e">
        <f>VLOOKUP(A132,'2016 Results'!C168:AF481,18,FALSE)</f>
        <v>#N/A</v>
      </c>
      <c r="H132" s="39"/>
      <c r="I132" s="17">
        <v>0</v>
      </c>
      <c r="J132" s="17" t="s">
        <v>21</v>
      </c>
      <c r="L132" s="17" t="s">
        <v>948</v>
      </c>
      <c r="N132" s="17">
        <v>3</v>
      </c>
      <c r="P132" s="17" t="s">
        <v>19</v>
      </c>
      <c r="U132" s="18" t="s">
        <v>17</v>
      </c>
      <c r="V132" s="18">
        <v>2</v>
      </c>
      <c r="W132" s="18">
        <v>2</v>
      </c>
      <c r="X132" s="18" t="s">
        <v>38</v>
      </c>
      <c r="Z132" s="18" t="s">
        <v>76</v>
      </c>
      <c r="AB132" s="19" t="s">
        <v>17</v>
      </c>
      <c r="AC132" s="19">
        <v>7</v>
      </c>
      <c r="AD132" s="19" t="s">
        <v>17</v>
      </c>
      <c r="AE132" s="54">
        <v>3</v>
      </c>
    </row>
    <row r="133" spans="1:32" x14ac:dyDescent="0.25">
      <c r="A133" s="14" t="s">
        <v>2184</v>
      </c>
      <c r="B133" s="60">
        <f>VLOOKUP(A133,Pop!A166:B1110,2,FALSE)</f>
        <v>6141</v>
      </c>
      <c r="C133" s="15" t="s">
        <v>17</v>
      </c>
      <c r="D133" s="17">
        <v>41.62</v>
      </c>
      <c r="E133" s="17" t="s">
        <v>17</v>
      </c>
      <c r="F133" s="22">
        <v>23.09</v>
      </c>
      <c r="G133" s="39" t="e">
        <f>VLOOKUP(A133,'2016 Results'!C169:AF482,18,FALSE)</f>
        <v>#N/A</v>
      </c>
      <c r="H133" s="39"/>
      <c r="I133" s="17" t="s">
        <v>1120</v>
      </c>
      <c r="J133" s="17" t="s">
        <v>227</v>
      </c>
      <c r="L133" s="17">
        <v>1.508E-2</v>
      </c>
      <c r="O133" s="17" t="s">
        <v>1121</v>
      </c>
      <c r="P133" s="17" t="s">
        <v>19</v>
      </c>
      <c r="U133" s="18" t="s">
        <v>17</v>
      </c>
      <c r="V133" s="18">
        <v>3.5</v>
      </c>
      <c r="W133" s="18" t="s">
        <v>1122</v>
      </c>
      <c r="X133" s="18" t="s">
        <v>38</v>
      </c>
      <c r="AA133" s="18" t="s">
        <v>1123</v>
      </c>
      <c r="AB133" s="19" t="s">
        <v>20</v>
      </c>
      <c r="AD133" s="19" t="s">
        <v>20</v>
      </c>
    </row>
    <row r="134" spans="1:32" x14ac:dyDescent="0.25">
      <c r="A134" s="14" t="s">
        <v>2661</v>
      </c>
      <c r="B134" s="60">
        <f>VLOOKUP(A134,Pop!A167:B1111,2,FALSE)</f>
        <v>307</v>
      </c>
      <c r="C134" s="15" t="s">
        <v>17</v>
      </c>
      <c r="D134" s="17">
        <v>10092</v>
      </c>
      <c r="E134" s="17" t="s">
        <v>17</v>
      </c>
      <c r="F134" s="22">
        <v>15.6</v>
      </c>
      <c r="G134" s="39">
        <f>VLOOKUP(A134,'2016 Results'!C170:AF483,18,FALSE)</f>
        <v>14.5</v>
      </c>
      <c r="H134" s="39">
        <f t="shared" ref="H134:H190" si="2">F134-G134</f>
        <v>1.0999999999999996</v>
      </c>
      <c r="J134" s="17" t="s">
        <v>21</v>
      </c>
      <c r="M134" s="22">
        <v>15.6</v>
      </c>
      <c r="N134" s="22">
        <v>20.18</v>
      </c>
      <c r="P134" s="17" t="s">
        <v>19</v>
      </c>
      <c r="Q134" s="22">
        <v>15.6</v>
      </c>
      <c r="U134" s="18" t="s">
        <v>20</v>
      </c>
      <c r="AB134" s="19" t="s">
        <v>20</v>
      </c>
      <c r="AD134" s="19" t="s">
        <v>17</v>
      </c>
      <c r="AE134" s="53">
        <v>8.0299999999999994</v>
      </c>
    </row>
    <row r="135" spans="1:32" x14ac:dyDescent="0.25">
      <c r="A135" s="14" t="s">
        <v>2217</v>
      </c>
      <c r="B135" s="60">
        <f>VLOOKUP(A135,Pop!A168:B1112,2,FALSE)</f>
        <v>1117</v>
      </c>
      <c r="C135" s="15" t="s">
        <v>17</v>
      </c>
      <c r="D135" s="17">
        <v>916.98</v>
      </c>
      <c r="E135" s="17" t="s">
        <v>17</v>
      </c>
      <c r="F135" s="17">
        <v>13</v>
      </c>
      <c r="G135" s="39">
        <f>VLOOKUP(A135,'2016 Results'!C171:AF484,18,FALSE)</f>
        <v>9</v>
      </c>
      <c r="H135" s="39">
        <f t="shared" si="2"/>
        <v>4</v>
      </c>
      <c r="I135" s="17">
        <v>1300</v>
      </c>
      <c r="J135" s="17" t="s">
        <v>21</v>
      </c>
      <c r="L135" s="17">
        <v>5.92</v>
      </c>
      <c r="P135" s="17" t="s">
        <v>19</v>
      </c>
      <c r="U135" s="18" t="s">
        <v>20</v>
      </c>
      <c r="AB135" s="19" t="s">
        <v>20</v>
      </c>
      <c r="AD135" s="19" t="s">
        <v>17</v>
      </c>
      <c r="AE135" s="54">
        <v>6</v>
      </c>
    </row>
    <row r="136" spans="1:32" x14ac:dyDescent="0.25">
      <c r="A136" s="14" t="s">
        <v>2235</v>
      </c>
      <c r="B136" s="60">
        <f>VLOOKUP(A136,Pop!A172:B1116,2,FALSE)</f>
        <v>255</v>
      </c>
      <c r="C136" s="15" t="s">
        <v>17</v>
      </c>
      <c r="D136" s="17" t="s">
        <v>789</v>
      </c>
      <c r="E136" s="17" t="s">
        <v>17</v>
      </c>
      <c r="F136" s="17">
        <v>16.5</v>
      </c>
      <c r="G136" s="39">
        <f>VLOOKUP(A136,'2016 Results'!C175:AF488,18,FALSE)</f>
        <v>13.5</v>
      </c>
      <c r="H136" s="39">
        <f t="shared" si="2"/>
        <v>3</v>
      </c>
      <c r="I136" s="17">
        <v>1000</v>
      </c>
      <c r="J136" s="17" t="s">
        <v>21</v>
      </c>
      <c r="L136" s="17">
        <v>4.5999999999999999E-3</v>
      </c>
      <c r="N136" s="17">
        <v>16.5</v>
      </c>
      <c r="P136" s="17" t="s">
        <v>19</v>
      </c>
      <c r="U136" s="18" t="s">
        <v>20</v>
      </c>
      <c r="AB136" s="19" t="s">
        <v>20</v>
      </c>
      <c r="AD136" s="19" t="s">
        <v>17</v>
      </c>
      <c r="AE136" s="54">
        <v>15</v>
      </c>
    </row>
    <row r="137" spans="1:32" x14ac:dyDescent="0.25">
      <c r="A137" s="14" t="s">
        <v>1165</v>
      </c>
      <c r="B137" s="60">
        <f>VLOOKUP(A137,Pop!A173:B1117,2,FALSE)</f>
        <v>28079</v>
      </c>
      <c r="C137" s="15" t="s">
        <v>17</v>
      </c>
      <c r="D137" s="17">
        <v>16.75</v>
      </c>
      <c r="E137" s="17" t="s">
        <v>17</v>
      </c>
      <c r="F137" s="17">
        <v>4.74</v>
      </c>
      <c r="G137" s="39" t="e">
        <f>VLOOKUP(A137,'2016 Results'!C176:AF489,18,FALSE)</f>
        <v>#N/A</v>
      </c>
      <c r="H137" s="39"/>
      <c r="I137" s="17" t="s">
        <v>1172</v>
      </c>
      <c r="J137" s="17" t="s">
        <v>227</v>
      </c>
      <c r="L137" s="17" t="s">
        <v>1173</v>
      </c>
      <c r="U137" s="18" t="s">
        <v>17</v>
      </c>
      <c r="V137" s="18">
        <v>1.75</v>
      </c>
      <c r="W137" s="18">
        <v>10</v>
      </c>
      <c r="X137" s="18" t="s">
        <v>38</v>
      </c>
      <c r="AA137" s="18" t="s">
        <v>1175</v>
      </c>
      <c r="AB137" s="19" t="s">
        <v>17</v>
      </c>
      <c r="AC137" s="19">
        <v>10.7</v>
      </c>
      <c r="AD137" s="19" t="s">
        <v>20</v>
      </c>
    </row>
    <row r="138" spans="1:32" x14ac:dyDescent="0.25">
      <c r="A138" s="14" t="s">
        <v>2260</v>
      </c>
      <c r="B138" s="60">
        <f>VLOOKUP(A138,Pop!A174:B1118,2,FALSE)</f>
        <v>275</v>
      </c>
      <c r="C138" s="15" t="s">
        <v>17</v>
      </c>
      <c r="D138" s="17">
        <v>7.62</v>
      </c>
      <c r="E138" s="17" t="s">
        <v>17</v>
      </c>
      <c r="F138" s="17">
        <v>7</v>
      </c>
      <c r="G138" s="39" t="e">
        <f>VLOOKUP(A138,'2016 Results'!C177:AF490,18,FALSE)</f>
        <v>#N/A</v>
      </c>
      <c r="H138" s="39"/>
      <c r="I138" s="17">
        <v>1000</v>
      </c>
      <c r="J138" s="17" t="s">
        <v>21</v>
      </c>
      <c r="L138" s="17">
        <v>1.5</v>
      </c>
      <c r="P138" s="17" t="s">
        <v>19</v>
      </c>
      <c r="U138" s="18" t="s">
        <v>20</v>
      </c>
      <c r="AB138" s="19" t="s">
        <v>20</v>
      </c>
      <c r="AD138" s="19" t="s">
        <v>20</v>
      </c>
    </row>
    <row r="139" spans="1:32" x14ac:dyDescent="0.25">
      <c r="A139" s="14" t="s">
        <v>1343</v>
      </c>
      <c r="B139" s="60">
        <f>VLOOKUP(A139,Pop!A175:B1119,2,FALSE)</f>
        <v>920</v>
      </c>
      <c r="C139" s="15" t="s">
        <v>17</v>
      </c>
      <c r="D139" s="17">
        <v>37.619999999999997</v>
      </c>
      <c r="E139" s="17" t="s">
        <v>17</v>
      </c>
      <c r="F139" s="17">
        <v>27.25</v>
      </c>
      <c r="G139" s="39">
        <f>VLOOKUP(A139,'2016 Results'!C178:AF491,18,FALSE)</f>
        <v>23.75</v>
      </c>
      <c r="H139" s="39">
        <f t="shared" si="2"/>
        <v>3.5</v>
      </c>
      <c r="I139" s="25">
        <v>1500</v>
      </c>
      <c r="J139" s="17" t="s">
        <v>21</v>
      </c>
      <c r="L139" s="17">
        <v>1.7999999999999999E-2</v>
      </c>
      <c r="U139" s="18" t="s">
        <v>20</v>
      </c>
      <c r="AB139" s="19" t="s">
        <v>20</v>
      </c>
      <c r="AD139" s="19" t="s">
        <v>20</v>
      </c>
    </row>
    <row r="140" spans="1:32" x14ac:dyDescent="0.25">
      <c r="A140" s="14" t="s">
        <v>2255</v>
      </c>
      <c r="B140" s="60">
        <f>VLOOKUP(A140,Pop!A177:B1121,2,FALSE)</f>
        <v>871</v>
      </c>
      <c r="C140" s="15" t="s">
        <v>17</v>
      </c>
      <c r="D140" s="17">
        <v>35.090000000000003</v>
      </c>
      <c r="E140" s="17" t="s">
        <v>17</v>
      </c>
      <c r="F140" s="17">
        <v>10.46</v>
      </c>
      <c r="G140" s="39" t="str">
        <f>VLOOKUP(A140,'2016 Results'!C180:AF493,18,FALSE)</f>
        <v/>
      </c>
      <c r="H140" s="39"/>
      <c r="I140" s="17">
        <v>0</v>
      </c>
      <c r="J140" s="17" t="s">
        <v>227</v>
      </c>
      <c r="L140" s="17">
        <v>4.8099999999999997E-2</v>
      </c>
      <c r="O140" s="17" t="s">
        <v>1746</v>
      </c>
      <c r="P140" s="17" t="s">
        <v>22</v>
      </c>
      <c r="R140" s="25">
        <v>290000</v>
      </c>
      <c r="U140" s="18" t="s">
        <v>17</v>
      </c>
      <c r="V140" s="18">
        <v>10.24</v>
      </c>
      <c r="W140" s="18">
        <v>10.24</v>
      </c>
      <c r="AA140" s="18" t="s">
        <v>1747</v>
      </c>
      <c r="AB140" s="19" t="s">
        <v>20</v>
      </c>
      <c r="AD140" s="19" t="s">
        <v>20</v>
      </c>
    </row>
    <row r="141" spans="1:32" ht="30" x14ac:dyDescent="0.25">
      <c r="A141" s="14" t="s">
        <v>1760</v>
      </c>
      <c r="B141" s="60">
        <f>VLOOKUP(A141,Pop!A178:B1122,2,FALSE)</f>
        <v>830</v>
      </c>
      <c r="C141" s="15" t="s">
        <v>17</v>
      </c>
      <c r="D141" s="17">
        <v>56.25</v>
      </c>
      <c r="E141" s="17" t="s">
        <v>17</v>
      </c>
      <c r="F141" s="17">
        <v>32.81</v>
      </c>
      <c r="G141" s="39" t="str">
        <f>VLOOKUP(A141,'2016 Results'!C181:AF494,18,FALSE)</f>
        <v/>
      </c>
      <c r="H141" s="39"/>
      <c r="I141" s="17">
        <v>1000</v>
      </c>
      <c r="J141" s="17" t="s">
        <v>21</v>
      </c>
      <c r="L141" s="17">
        <v>3.76</v>
      </c>
      <c r="N141" s="17" t="s">
        <v>287</v>
      </c>
      <c r="P141" s="17" t="s">
        <v>42</v>
      </c>
      <c r="T141" s="17" t="s">
        <v>1768</v>
      </c>
      <c r="U141" s="18" t="s">
        <v>20</v>
      </c>
      <c r="AB141" s="19" t="s">
        <v>20</v>
      </c>
      <c r="AD141" s="19" t="s">
        <v>20</v>
      </c>
      <c r="AF141" s="57" t="s">
        <v>2936</v>
      </c>
    </row>
    <row r="142" spans="1:32" x14ac:dyDescent="0.25">
      <c r="A142" s="14" t="s">
        <v>2188</v>
      </c>
      <c r="B142" s="60">
        <f>VLOOKUP(A142,Pop!A179:B1123,2,FALSE)</f>
        <v>318</v>
      </c>
      <c r="C142" s="15" t="s">
        <v>17</v>
      </c>
      <c r="D142" s="17">
        <v>33.18</v>
      </c>
      <c r="E142" s="17" t="s">
        <v>17</v>
      </c>
      <c r="F142" s="17">
        <v>33.19</v>
      </c>
      <c r="G142" s="39" t="e">
        <f>VLOOKUP(A142,'2016 Results'!C182:AF495,18,FALSE)</f>
        <v>#N/A</v>
      </c>
      <c r="H142" s="39"/>
      <c r="I142" s="17">
        <v>3000</v>
      </c>
      <c r="J142" s="17" t="s">
        <v>21</v>
      </c>
      <c r="L142" s="17">
        <v>1.106E-2</v>
      </c>
      <c r="P142" s="17" t="s">
        <v>19</v>
      </c>
      <c r="U142" s="18" t="s">
        <v>20</v>
      </c>
      <c r="AB142" s="19" t="s">
        <v>20</v>
      </c>
      <c r="AD142" s="19" t="s">
        <v>17</v>
      </c>
      <c r="AE142" s="54">
        <v>3.55</v>
      </c>
    </row>
    <row r="143" spans="1:32" x14ac:dyDescent="0.25">
      <c r="A143" s="14" t="s">
        <v>2169</v>
      </c>
      <c r="B143" s="60">
        <f>VLOOKUP(A143,Pop!A180:B1124,2,FALSE)</f>
        <v>159</v>
      </c>
      <c r="C143" s="15" t="s">
        <v>17</v>
      </c>
      <c r="D143" s="17">
        <v>64.03</v>
      </c>
      <c r="E143" s="17" t="s">
        <v>17</v>
      </c>
      <c r="F143" s="17">
        <v>33</v>
      </c>
      <c r="G143" s="39" t="str">
        <f>VLOOKUP(A143,'2016 Results'!C183:AF496,18,FALSE)</f>
        <v/>
      </c>
      <c r="H143" s="39"/>
      <c r="I143" s="17">
        <v>3000</v>
      </c>
      <c r="J143" s="17" t="s">
        <v>21</v>
      </c>
      <c r="L143" s="17">
        <v>9.4999999999999998E-3</v>
      </c>
      <c r="N143" s="17" t="s">
        <v>562</v>
      </c>
      <c r="P143" s="17" t="s">
        <v>19</v>
      </c>
      <c r="U143" s="18" t="s">
        <v>20</v>
      </c>
      <c r="AB143" s="19" t="s">
        <v>20</v>
      </c>
      <c r="AD143" s="19" t="s">
        <v>17</v>
      </c>
      <c r="AE143" s="54">
        <v>10.85</v>
      </c>
      <c r="AF143" s="57" t="s">
        <v>563</v>
      </c>
    </row>
    <row r="144" spans="1:32" x14ac:dyDescent="0.25">
      <c r="A144" s="14" t="s">
        <v>1770</v>
      </c>
      <c r="B144" s="60">
        <f>VLOOKUP(A144,Pop!A181:B1125,2,FALSE)</f>
        <v>443</v>
      </c>
      <c r="C144" s="15" t="s">
        <v>17</v>
      </c>
      <c r="D144" s="17">
        <v>37.29</v>
      </c>
      <c r="E144" s="17" t="s">
        <v>17</v>
      </c>
      <c r="F144" s="17">
        <v>26</v>
      </c>
      <c r="G144" s="39" t="e">
        <f>VLOOKUP(A144,'2016 Results'!C184:AF497,18,FALSE)</f>
        <v>#N/A</v>
      </c>
      <c r="H144" s="39"/>
      <c r="I144" s="17">
        <v>3000</v>
      </c>
      <c r="J144" s="17" t="s">
        <v>21</v>
      </c>
      <c r="L144" s="17">
        <v>28</v>
      </c>
      <c r="N144" s="17">
        <v>26</v>
      </c>
      <c r="P144" s="17" t="s">
        <v>19</v>
      </c>
      <c r="U144" s="18" t="s">
        <v>20</v>
      </c>
      <c r="AB144" s="19" t="s">
        <v>20</v>
      </c>
      <c r="AD144" s="19" t="s">
        <v>20</v>
      </c>
      <c r="AF144" s="57" t="s">
        <v>1773</v>
      </c>
    </row>
    <row r="145" spans="1:32" ht="75" x14ac:dyDescent="0.25">
      <c r="A145" s="14" t="s">
        <v>2097</v>
      </c>
      <c r="B145" s="60">
        <f>VLOOKUP(A145,Pop!A182:B1126,2,FALSE)</f>
        <v>365</v>
      </c>
      <c r="C145" s="15" t="s">
        <v>17</v>
      </c>
      <c r="E145" s="17" t="s">
        <v>17</v>
      </c>
      <c r="F145" s="17">
        <v>43.06</v>
      </c>
      <c r="G145" s="39" t="e">
        <f>VLOOKUP(A145,'2016 Results'!C185:AF498,18,FALSE)</f>
        <v>#N/A</v>
      </c>
      <c r="H145" s="39"/>
      <c r="I145" s="17">
        <v>2200</v>
      </c>
      <c r="J145" s="17" t="s">
        <v>21</v>
      </c>
      <c r="L145" s="17">
        <v>1.21E-2</v>
      </c>
      <c r="M145" s="17" t="s">
        <v>1941</v>
      </c>
      <c r="P145" s="17" t="s">
        <v>59</v>
      </c>
      <c r="R145" s="17" t="s">
        <v>2100</v>
      </c>
      <c r="U145" s="18" t="s">
        <v>20</v>
      </c>
      <c r="AB145" s="19" t="s">
        <v>20</v>
      </c>
      <c r="AD145" s="19" t="s">
        <v>20</v>
      </c>
      <c r="AF145" s="57" t="s">
        <v>2101</v>
      </c>
    </row>
    <row r="146" spans="1:32" x14ac:dyDescent="0.25">
      <c r="A146" s="14" t="s">
        <v>485</v>
      </c>
      <c r="B146" s="60">
        <f>VLOOKUP(A146,Pop!A184:B1128,2,FALSE)</f>
        <v>2254</v>
      </c>
      <c r="C146" s="15" t="s">
        <v>17</v>
      </c>
      <c r="D146" s="17">
        <v>220</v>
      </c>
      <c r="E146" s="17" t="s">
        <v>17</v>
      </c>
      <c r="F146" s="17">
        <v>2</v>
      </c>
      <c r="G146" s="39" t="e">
        <f>VLOOKUP(A146,'2016 Results'!C187:AF500,18,FALSE)</f>
        <v>#N/A</v>
      </c>
      <c r="H146" s="39"/>
      <c r="I146" s="17">
        <v>1000</v>
      </c>
      <c r="J146" s="17" t="s">
        <v>21</v>
      </c>
      <c r="L146" s="17">
        <v>9.34</v>
      </c>
      <c r="N146" s="17">
        <v>9.34</v>
      </c>
      <c r="P146" s="17" t="s">
        <v>19</v>
      </c>
      <c r="U146" s="18" t="s">
        <v>20</v>
      </c>
      <c r="AB146" s="19" t="s">
        <v>20</v>
      </c>
      <c r="AD146" s="19" t="s">
        <v>17</v>
      </c>
      <c r="AE146" s="54">
        <v>3</v>
      </c>
    </row>
    <row r="147" spans="1:32" x14ac:dyDescent="0.25">
      <c r="A147" s="14" t="s">
        <v>1924</v>
      </c>
      <c r="B147" s="60">
        <f>VLOOKUP(A147,Pop!A185:B1129,2,FALSE)</f>
        <v>1830</v>
      </c>
      <c r="C147" s="15" t="s">
        <v>17</v>
      </c>
      <c r="D147" s="17" t="s">
        <v>1928</v>
      </c>
      <c r="E147" s="17" t="s">
        <v>17</v>
      </c>
      <c r="F147" s="22">
        <v>15.64</v>
      </c>
      <c r="G147" s="39" t="str">
        <f>VLOOKUP(A147,'2016 Results'!C188:AF501,18,FALSE)</f>
        <v/>
      </c>
      <c r="H147" s="39"/>
      <c r="I147" s="17">
        <v>999</v>
      </c>
      <c r="J147" s="17" t="s">
        <v>21</v>
      </c>
      <c r="L147" s="17" t="s">
        <v>1928</v>
      </c>
      <c r="M147" s="22">
        <v>15.64</v>
      </c>
      <c r="N147" s="17" t="s">
        <v>1929</v>
      </c>
      <c r="P147" s="17" t="s">
        <v>19</v>
      </c>
      <c r="U147" s="18" t="s">
        <v>20</v>
      </c>
      <c r="AB147" s="19" t="s">
        <v>20</v>
      </c>
      <c r="AD147" s="19" t="s">
        <v>17</v>
      </c>
      <c r="AE147" s="54" t="s">
        <v>1930</v>
      </c>
      <c r="AF147" s="57" t="s">
        <v>1931</v>
      </c>
    </row>
    <row r="148" spans="1:32" x14ac:dyDescent="0.25">
      <c r="A148" s="14" t="s">
        <v>1711</v>
      </c>
      <c r="B148" s="60">
        <f>VLOOKUP(A148,Pop!A186:B1130,2,FALSE)</f>
        <v>226</v>
      </c>
      <c r="C148" s="15" t="s">
        <v>17</v>
      </c>
      <c r="D148" s="17">
        <v>14</v>
      </c>
      <c r="E148" s="17" t="s">
        <v>17</v>
      </c>
      <c r="F148" s="17">
        <v>14</v>
      </c>
      <c r="G148" s="39">
        <f>VLOOKUP(A148,'2016 Results'!C189:AF502,18,FALSE)</f>
        <v>14</v>
      </c>
      <c r="H148" s="39"/>
      <c r="J148" s="17" t="s">
        <v>38</v>
      </c>
      <c r="K148" s="17" t="s">
        <v>62</v>
      </c>
      <c r="P148" s="17" t="s">
        <v>19</v>
      </c>
      <c r="U148" s="18" t="s">
        <v>20</v>
      </c>
      <c r="AB148" s="19" t="s">
        <v>20</v>
      </c>
      <c r="AD148" s="19" t="s">
        <v>20</v>
      </c>
    </row>
    <row r="149" spans="1:32" x14ac:dyDescent="0.25">
      <c r="A149" s="14" t="s">
        <v>218</v>
      </c>
      <c r="B149" s="60">
        <f>VLOOKUP(A149,Pop!A187:B1131,2,FALSE)</f>
        <v>665</v>
      </c>
      <c r="C149" s="15" t="s">
        <v>17</v>
      </c>
      <c r="E149" s="17" t="s">
        <v>17</v>
      </c>
      <c r="F149" s="17">
        <v>27.5</v>
      </c>
      <c r="G149" s="39" t="str">
        <f>VLOOKUP(A149,'2016 Results'!C190:AF503,18,FALSE)</f>
        <v/>
      </c>
      <c r="H149" s="39"/>
      <c r="I149" s="17">
        <v>4000</v>
      </c>
      <c r="J149" s="17" t="s">
        <v>21</v>
      </c>
      <c r="L149" s="17" t="s">
        <v>223</v>
      </c>
      <c r="N149" s="17" t="s">
        <v>225</v>
      </c>
      <c r="P149" s="17" t="s">
        <v>19</v>
      </c>
      <c r="U149" s="18" t="s">
        <v>20</v>
      </c>
      <c r="AB149" s="19" t="s">
        <v>20</v>
      </c>
      <c r="AD149" s="19" t="s">
        <v>20</v>
      </c>
    </row>
    <row r="150" spans="1:32" x14ac:dyDescent="0.25">
      <c r="A150" s="14" t="s">
        <v>2155</v>
      </c>
      <c r="B150" s="60">
        <f>VLOOKUP(A150,Pop!A189:B1133,2,FALSE)</f>
        <v>150</v>
      </c>
      <c r="C150" s="15" t="s">
        <v>17</v>
      </c>
      <c r="D150" s="17">
        <v>30</v>
      </c>
      <c r="E150" s="17" t="s">
        <v>17</v>
      </c>
      <c r="F150" s="17">
        <v>30</v>
      </c>
      <c r="G150" s="39">
        <f>VLOOKUP(A150,'2016 Results'!C192:AF505,18,FALSE)</f>
        <v>30</v>
      </c>
      <c r="H150" s="39">
        <f t="shared" si="2"/>
        <v>0</v>
      </c>
      <c r="I150" s="17" t="s">
        <v>76</v>
      </c>
      <c r="J150" s="17" t="s">
        <v>38</v>
      </c>
      <c r="K150" s="17" t="s">
        <v>76</v>
      </c>
      <c r="L150" s="17" t="s">
        <v>76</v>
      </c>
      <c r="O150" s="17" t="s">
        <v>77</v>
      </c>
      <c r="P150" s="17" t="s">
        <v>19</v>
      </c>
      <c r="U150" s="18" t="s">
        <v>20</v>
      </c>
      <c r="AB150" s="19" t="s">
        <v>20</v>
      </c>
      <c r="AD150" s="19" t="s">
        <v>20</v>
      </c>
    </row>
    <row r="151" spans="1:32" ht="30" x14ac:dyDescent="0.25">
      <c r="A151" s="14" t="s">
        <v>2071</v>
      </c>
      <c r="B151" s="60">
        <f>VLOOKUP(A151,Pop!A190:B1134,2,FALSE)</f>
        <v>4506</v>
      </c>
      <c r="C151" s="15" t="s">
        <v>17</v>
      </c>
      <c r="D151" s="17">
        <v>42.11</v>
      </c>
      <c r="E151" s="17" t="s">
        <v>17</v>
      </c>
      <c r="G151" s="39"/>
      <c r="H151" s="39">
        <f t="shared" si="2"/>
        <v>0</v>
      </c>
      <c r="I151" s="17">
        <v>220</v>
      </c>
      <c r="J151" s="17" t="s">
        <v>227</v>
      </c>
      <c r="L151" s="17">
        <v>0.05</v>
      </c>
      <c r="O151" s="17" t="s">
        <v>2079</v>
      </c>
      <c r="P151" s="17" t="s">
        <v>19</v>
      </c>
      <c r="U151" s="18" t="s">
        <v>17</v>
      </c>
      <c r="V151" s="18">
        <v>3</v>
      </c>
      <c r="W151" s="18">
        <v>6</v>
      </c>
      <c r="X151" s="18" t="s">
        <v>23</v>
      </c>
      <c r="Y151" s="18" t="s">
        <v>2080</v>
      </c>
      <c r="AA151" s="18" t="s">
        <v>2081</v>
      </c>
      <c r="AB151" s="19" t="s">
        <v>20</v>
      </c>
      <c r="AD151" s="19" t="s">
        <v>20</v>
      </c>
      <c r="AF151" s="57" t="s">
        <v>2082</v>
      </c>
    </row>
    <row r="152" spans="1:32" x14ac:dyDescent="0.25">
      <c r="A152" s="14" t="s">
        <v>1490</v>
      </c>
      <c r="B152" s="60">
        <f>VLOOKUP(A152,Pop!A191:B1135,2,FALSE)</f>
        <v>1618</v>
      </c>
      <c r="C152" s="15" t="s">
        <v>17</v>
      </c>
      <c r="D152" s="17">
        <v>22.8</v>
      </c>
      <c r="E152" s="17" t="s">
        <v>17</v>
      </c>
      <c r="F152" s="17">
        <v>16.5</v>
      </c>
      <c r="G152" s="39" t="str">
        <f>VLOOKUP(A152,'2016 Results'!C194:AF507,18,FALSE)</f>
        <v/>
      </c>
      <c r="H152" s="39"/>
      <c r="I152" s="25">
        <v>1499</v>
      </c>
      <c r="J152" s="17" t="s">
        <v>21</v>
      </c>
      <c r="L152" s="17">
        <v>2.1</v>
      </c>
      <c r="P152" s="17" t="s">
        <v>19</v>
      </c>
      <c r="U152" s="18" t="s">
        <v>17</v>
      </c>
      <c r="V152" s="35">
        <v>2</v>
      </c>
      <c r="W152" s="35">
        <v>3</v>
      </c>
      <c r="X152" s="18" t="s">
        <v>23</v>
      </c>
      <c r="Y152" s="18" t="s">
        <v>1495</v>
      </c>
      <c r="AB152" s="19" t="s">
        <v>20</v>
      </c>
      <c r="AD152" s="19" t="s">
        <v>20</v>
      </c>
    </row>
    <row r="153" spans="1:32" x14ac:dyDescent="0.25">
      <c r="A153" s="14" t="s">
        <v>1011</v>
      </c>
      <c r="B153" s="60">
        <f>VLOOKUP(A153,Pop!A193:B1137,2,FALSE)</f>
        <v>1663</v>
      </c>
      <c r="C153" s="15" t="s">
        <v>17</v>
      </c>
      <c r="D153" s="17">
        <v>25.7</v>
      </c>
      <c r="E153" s="17" t="s">
        <v>17</v>
      </c>
      <c r="F153" s="17">
        <v>25.7</v>
      </c>
      <c r="G153" s="39" t="e">
        <f>VLOOKUP(A153,'2016 Results'!C196:AF509,18,FALSE)</f>
        <v>#N/A</v>
      </c>
      <c r="H153" s="39"/>
      <c r="I153" s="17">
        <v>350</v>
      </c>
      <c r="J153" s="17" t="s">
        <v>227</v>
      </c>
      <c r="L153" s="17">
        <v>6.1100000000000002E-2</v>
      </c>
      <c r="O153" s="17" t="s">
        <v>1014</v>
      </c>
      <c r="P153" s="17" t="s">
        <v>19</v>
      </c>
      <c r="U153" s="18" t="s">
        <v>47</v>
      </c>
      <c r="AB153" s="19" t="s">
        <v>17</v>
      </c>
      <c r="AC153" s="19">
        <v>0.5</v>
      </c>
      <c r="AD153" s="19" t="s">
        <v>17</v>
      </c>
      <c r="AE153" s="54" t="s">
        <v>1015</v>
      </c>
    </row>
    <row r="154" spans="1:32" x14ac:dyDescent="0.25">
      <c r="A154" s="14" t="s">
        <v>2035</v>
      </c>
      <c r="B154" s="60">
        <f>VLOOKUP(A154,Pop!A194:B1138,2,FALSE)</f>
        <v>842</v>
      </c>
      <c r="C154" s="15" t="s">
        <v>17</v>
      </c>
      <c r="D154" s="22">
        <v>39</v>
      </c>
      <c r="E154" s="17" t="s">
        <v>17</v>
      </c>
      <c r="F154" s="22">
        <v>35</v>
      </c>
      <c r="G154" s="39" t="e">
        <f>VLOOKUP(A154,'2016 Results'!C197:AF510,18,FALSE)</f>
        <v>#N/A</v>
      </c>
      <c r="H154" s="39"/>
      <c r="I154" s="17">
        <v>2000</v>
      </c>
      <c r="J154" s="17" t="s">
        <v>21</v>
      </c>
      <c r="L154" s="17" t="s">
        <v>2039</v>
      </c>
      <c r="N154" s="22">
        <v>35</v>
      </c>
      <c r="P154" s="17" t="s">
        <v>59</v>
      </c>
      <c r="R154" s="22">
        <v>2570753</v>
      </c>
      <c r="U154" s="18" t="s">
        <v>20</v>
      </c>
      <c r="AB154" s="19" t="s">
        <v>20</v>
      </c>
      <c r="AD154" s="19" t="s">
        <v>20</v>
      </c>
    </row>
    <row r="155" spans="1:32" x14ac:dyDescent="0.25">
      <c r="A155" s="14" t="s">
        <v>710</v>
      </c>
      <c r="B155" s="60">
        <f>VLOOKUP(A155,Pop!A195:B1139,2,FALSE)</f>
        <v>6798</v>
      </c>
      <c r="C155" s="15" t="s">
        <v>17</v>
      </c>
      <c r="D155" s="17">
        <v>54.94</v>
      </c>
      <c r="E155" s="17" t="s">
        <v>17</v>
      </c>
      <c r="F155" s="17">
        <v>10.130000000000001</v>
      </c>
      <c r="G155" s="39">
        <f>VLOOKUP(A155,'2016 Results'!C198:AF511,18,FALSE)</f>
        <v>9.84</v>
      </c>
      <c r="H155" s="39">
        <f t="shared" si="2"/>
        <v>0.29000000000000092</v>
      </c>
      <c r="I155" s="17">
        <v>0</v>
      </c>
      <c r="J155" s="17" t="s">
        <v>21</v>
      </c>
      <c r="L155" s="17">
        <v>4.3499999999999997E-3</v>
      </c>
      <c r="N155" s="17">
        <v>4.3499999999999996</v>
      </c>
      <c r="P155" s="17" t="s">
        <v>80</v>
      </c>
      <c r="U155" s="18" t="s">
        <v>17</v>
      </c>
      <c r="V155" s="18">
        <v>5.25</v>
      </c>
      <c r="W155" s="18">
        <v>5.25</v>
      </c>
      <c r="X155" s="18" t="s">
        <v>38</v>
      </c>
      <c r="AA155" s="18" t="s">
        <v>76</v>
      </c>
      <c r="AB155" s="19" t="s">
        <v>20</v>
      </c>
      <c r="AD155" s="19" t="s">
        <v>17</v>
      </c>
      <c r="AE155" s="54">
        <v>1.3</v>
      </c>
    </row>
    <row r="156" spans="1:32" x14ac:dyDescent="0.25">
      <c r="A156" s="14" t="s">
        <v>2168</v>
      </c>
      <c r="B156" s="60">
        <f>VLOOKUP(A156,Pop!A196:B1140,2,FALSE)</f>
        <v>522</v>
      </c>
      <c r="C156" s="15" t="s">
        <v>17</v>
      </c>
      <c r="D156" s="31">
        <v>50</v>
      </c>
      <c r="E156" s="17" t="s">
        <v>17</v>
      </c>
      <c r="F156" s="31">
        <v>50</v>
      </c>
      <c r="G156" s="39" t="e">
        <f>VLOOKUP(A156,'2016 Results'!C199:AF512,18,FALSE)</f>
        <v>#N/A</v>
      </c>
      <c r="H156" s="39"/>
      <c r="I156" s="17" t="s">
        <v>150</v>
      </c>
      <c r="J156" s="17" t="s">
        <v>21</v>
      </c>
      <c r="L156" s="17" t="s">
        <v>545</v>
      </c>
      <c r="U156" s="18" t="s">
        <v>20</v>
      </c>
      <c r="AB156" s="19" t="s">
        <v>20</v>
      </c>
      <c r="AD156" s="19" t="s">
        <v>20</v>
      </c>
    </row>
    <row r="157" spans="1:32" x14ac:dyDescent="0.25">
      <c r="A157" s="14" t="s">
        <v>421</v>
      </c>
      <c r="B157" s="60">
        <f>VLOOKUP(A157,Pop!A197:B1141,2,FALSE)</f>
        <v>3571</v>
      </c>
      <c r="C157" s="15" t="s">
        <v>17</v>
      </c>
      <c r="D157" s="17">
        <v>16.8</v>
      </c>
      <c r="E157" s="17" t="s">
        <v>17</v>
      </c>
      <c r="F157" s="17">
        <v>6.12</v>
      </c>
      <c r="G157" s="39" t="str">
        <f>VLOOKUP(A157,'2016 Results'!C200:AF513,18,FALSE)</f>
        <v/>
      </c>
      <c r="H157" s="39"/>
      <c r="I157" s="17">
        <v>2913</v>
      </c>
      <c r="J157" s="17" t="s">
        <v>21</v>
      </c>
      <c r="L157" s="17" t="s">
        <v>426</v>
      </c>
      <c r="N157" s="17">
        <v>2.101</v>
      </c>
      <c r="P157" s="17" t="s">
        <v>19</v>
      </c>
      <c r="U157" s="18" t="s">
        <v>20</v>
      </c>
      <c r="AB157" s="19" t="s">
        <v>20</v>
      </c>
      <c r="AD157" s="19" t="s">
        <v>17</v>
      </c>
      <c r="AE157" s="54">
        <v>5.35</v>
      </c>
    </row>
    <row r="158" spans="1:32" x14ac:dyDescent="0.25">
      <c r="A158" s="14" t="s">
        <v>456</v>
      </c>
      <c r="B158" s="60">
        <f>VLOOKUP(A158,Pop!A198:B1142,2,FALSE)</f>
        <v>516</v>
      </c>
      <c r="C158" s="15" t="s">
        <v>17</v>
      </c>
      <c r="D158" s="17">
        <v>12.15</v>
      </c>
      <c r="E158" s="17" t="s">
        <v>17</v>
      </c>
      <c r="F158" s="17">
        <v>12.15</v>
      </c>
      <c r="G158" s="39" t="e">
        <f>VLOOKUP(A158,'2016 Results'!C201:AF514,18,FALSE)</f>
        <v>#N/A</v>
      </c>
      <c r="H158" s="39"/>
      <c r="I158" s="17">
        <v>2000</v>
      </c>
      <c r="J158" s="17" t="s">
        <v>21</v>
      </c>
      <c r="P158" s="17" t="s">
        <v>19</v>
      </c>
      <c r="U158" s="18" t="s">
        <v>20</v>
      </c>
      <c r="AB158" s="19" t="s">
        <v>20</v>
      </c>
      <c r="AD158" s="19" t="s">
        <v>20</v>
      </c>
    </row>
    <row r="159" spans="1:32" x14ac:dyDescent="0.25">
      <c r="A159" s="14" t="s">
        <v>933</v>
      </c>
      <c r="B159" s="60">
        <f>VLOOKUP(A159,Pop!A199:B1143,2,FALSE)</f>
        <v>1897</v>
      </c>
      <c r="C159" s="15" t="s">
        <v>17</v>
      </c>
      <c r="D159" s="17">
        <v>126.75</v>
      </c>
      <c r="E159" s="17" t="s">
        <v>17</v>
      </c>
      <c r="F159" s="17">
        <v>34</v>
      </c>
      <c r="G159" s="39" t="str">
        <f>VLOOKUP(A159,'2016 Results'!C202:AF515,18,FALSE)</f>
        <v/>
      </c>
      <c r="H159" s="39"/>
      <c r="I159" s="17">
        <v>1500</v>
      </c>
      <c r="J159" s="17" t="s">
        <v>21</v>
      </c>
      <c r="L159" s="17">
        <v>1.15E-2</v>
      </c>
      <c r="N159" s="17" t="s">
        <v>936</v>
      </c>
      <c r="P159" s="17" t="s">
        <v>22</v>
      </c>
      <c r="R159" s="17" t="s">
        <v>937</v>
      </c>
      <c r="U159" s="18" t="s">
        <v>20</v>
      </c>
      <c r="AB159" s="19" t="s">
        <v>20</v>
      </c>
      <c r="AD159" s="19" t="s">
        <v>17</v>
      </c>
      <c r="AE159" s="54">
        <v>3.65</v>
      </c>
    </row>
    <row r="160" spans="1:32" x14ac:dyDescent="0.25">
      <c r="A160" s="14" t="s">
        <v>1130</v>
      </c>
      <c r="B160" s="60">
        <f>VLOOKUP(A160,Pop!A200:B1144,2,FALSE)</f>
        <v>415</v>
      </c>
      <c r="C160" s="15" t="s">
        <v>17</v>
      </c>
      <c r="D160" s="17">
        <v>18.5</v>
      </c>
      <c r="E160" s="17" t="s">
        <v>17</v>
      </c>
      <c r="F160" s="17">
        <v>10.199999999999999</v>
      </c>
      <c r="G160" s="39" t="e">
        <f>VLOOKUP(A160,'2016 Results'!C203:AF516,18,FALSE)</f>
        <v>#N/A</v>
      </c>
      <c r="H160" s="39"/>
      <c r="I160" s="17">
        <v>2000</v>
      </c>
      <c r="J160" s="17" t="s">
        <v>21</v>
      </c>
      <c r="L160" s="17" t="s">
        <v>1134</v>
      </c>
      <c r="N160" s="17" t="s">
        <v>1135</v>
      </c>
      <c r="P160" s="17" t="s">
        <v>19</v>
      </c>
      <c r="U160" s="18" t="s">
        <v>20</v>
      </c>
      <c r="AB160" s="19" t="s">
        <v>17</v>
      </c>
      <c r="AC160" s="19">
        <v>16</v>
      </c>
      <c r="AD160" s="19" t="s">
        <v>20</v>
      </c>
    </row>
    <row r="161" spans="1:32" x14ac:dyDescent="0.25">
      <c r="A161" s="14" t="s">
        <v>2206</v>
      </c>
      <c r="B161" s="60">
        <f>VLOOKUP(A161,Pop!A201:B1145,2,FALSE)</f>
        <v>228</v>
      </c>
      <c r="C161" s="15" t="s">
        <v>17</v>
      </c>
      <c r="E161" s="17" t="s">
        <v>17</v>
      </c>
      <c r="F161" s="17">
        <v>14</v>
      </c>
      <c r="G161" s="39" t="e">
        <f>VLOOKUP(A161,'2016 Results'!C204:AF517,18,FALSE)</f>
        <v>#N/A</v>
      </c>
      <c r="H161" s="39"/>
      <c r="I161" s="17">
        <v>3000</v>
      </c>
      <c r="J161" s="17" t="s">
        <v>21</v>
      </c>
      <c r="L161" s="17">
        <v>4.34</v>
      </c>
      <c r="P161" s="17" t="s">
        <v>19</v>
      </c>
      <c r="U161" s="18" t="s">
        <v>20</v>
      </c>
      <c r="AB161" s="19" t="s">
        <v>20</v>
      </c>
      <c r="AD161" s="19" t="s">
        <v>17</v>
      </c>
      <c r="AE161" s="54" t="s">
        <v>1843</v>
      </c>
    </row>
    <row r="162" spans="1:32" x14ac:dyDescent="0.25">
      <c r="A162" s="14" t="s">
        <v>2158</v>
      </c>
      <c r="B162" s="60">
        <f>VLOOKUP(A162,Pop!A202:B1146,2,FALSE)</f>
        <v>876</v>
      </c>
      <c r="C162" s="15" t="s">
        <v>17</v>
      </c>
      <c r="D162" s="17">
        <v>12</v>
      </c>
      <c r="E162" s="17" t="s">
        <v>17</v>
      </c>
      <c r="F162" s="17">
        <v>12</v>
      </c>
      <c r="G162" s="39" t="e">
        <f>VLOOKUP(A162,'2016 Results'!C205:AF518,18,FALSE)</f>
        <v>#N/A</v>
      </c>
      <c r="H162" s="39"/>
      <c r="I162" s="17">
        <v>1333</v>
      </c>
      <c r="J162" s="17" t="s">
        <v>21</v>
      </c>
      <c r="L162" s="17" t="s">
        <v>205</v>
      </c>
      <c r="M162" s="28">
        <v>1</v>
      </c>
      <c r="P162" s="17" t="s">
        <v>19</v>
      </c>
      <c r="U162" s="18" t="s">
        <v>20</v>
      </c>
      <c r="AB162" s="19" t="s">
        <v>17</v>
      </c>
      <c r="AC162" s="19">
        <v>17</v>
      </c>
      <c r="AD162" s="19" t="s">
        <v>20</v>
      </c>
      <c r="AF162" s="57" t="s">
        <v>206</v>
      </c>
    </row>
    <row r="163" spans="1:32" x14ac:dyDescent="0.25">
      <c r="A163" s="14" t="s">
        <v>884</v>
      </c>
      <c r="B163" s="60">
        <f>VLOOKUP(A163,Pop!A203:B1147,2,FALSE)</f>
        <v>875</v>
      </c>
      <c r="C163" s="15" t="s">
        <v>17</v>
      </c>
      <c r="D163" s="17">
        <v>38.630000000000003</v>
      </c>
      <c r="E163" s="17" t="s">
        <v>17</v>
      </c>
      <c r="G163" s="39"/>
      <c r="H163" s="39">
        <f t="shared" si="2"/>
        <v>0</v>
      </c>
      <c r="I163" s="17">
        <v>2000</v>
      </c>
      <c r="J163" s="17" t="s">
        <v>21</v>
      </c>
      <c r="L163" s="17">
        <v>1.1599999999999999E-2</v>
      </c>
      <c r="U163" s="18" t="s">
        <v>20</v>
      </c>
      <c r="AB163" s="19" t="s">
        <v>20</v>
      </c>
      <c r="AD163" s="19" t="s">
        <v>17</v>
      </c>
      <c r="AE163" s="54">
        <v>11</v>
      </c>
    </row>
    <row r="164" spans="1:32" x14ac:dyDescent="0.25">
      <c r="A164" s="14" t="s">
        <v>1309</v>
      </c>
      <c r="B164" s="60">
        <f>VLOOKUP(A164,Pop!A204:B1148,2,FALSE)</f>
        <v>1431</v>
      </c>
      <c r="C164" s="15" t="s">
        <v>17</v>
      </c>
      <c r="D164" s="17">
        <v>28.48</v>
      </c>
      <c r="E164" s="17" t="s">
        <v>17</v>
      </c>
      <c r="F164" s="17">
        <v>23.5</v>
      </c>
      <c r="G164" s="39" t="e">
        <f>VLOOKUP(A164,'2016 Results'!C207:AF520,18,FALSE)</f>
        <v>#N/A</v>
      </c>
      <c r="H164" s="39"/>
      <c r="I164" s="17">
        <v>0</v>
      </c>
      <c r="J164" s="17" t="s">
        <v>21</v>
      </c>
      <c r="L164" s="17" t="s">
        <v>1312</v>
      </c>
      <c r="U164" s="18" t="s">
        <v>47</v>
      </c>
      <c r="AB164" s="19" t="s">
        <v>20</v>
      </c>
      <c r="AD164" s="19" t="s">
        <v>20</v>
      </c>
    </row>
    <row r="165" spans="1:32" x14ac:dyDescent="0.25">
      <c r="A165" s="14" t="s">
        <v>207</v>
      </c>
      <c r="B165" s="60">
        <f>VLOOKUP(A165,Pop!A206:B1150,2,FALSE)</f>
        <v>1013</v>
      </c>
      <c r="C165" s="15" t="s">
        <v>17</v>
      </c>
      <c r="D165" s="17">
        <v>23.12</v>
      </c>
      <c r="E165" s="17" t="s">
        <v>17</v>
      </c>
      <c r="F165" s="17">
        <v>16.18</v>
      </c>
      <c r="G165" s="39">
        <f>VLOOKUP(A165,'2016 Results'!C209:AF522,18,FALSE)</f>
        <v>14</v>
      </c>
      <c r="H165" s="39">
        <f t="shared" si="2"/>
        <v>2.1799999999999997</v>
      </c>
      <c r="I165" s="25">
        <v>1000</v>
      </c>
      <c r="J165" s="17" t="s">
        <v>21</v>
      </c>
      <c r="L165" s="17">
        <v>4.5999999999999996</v>
      </c>
      <c r="N165" s="17">
        <v>16.18</v>
      </c>
      <c r="P165" s="17" t="s">
        <v>210</v>
      </c>
      <c r="U165" s="18" t="s">
        <v>17</v>
      </c>
      <c r="V165" s="18">
        <v>1</v>
      </c>
      <c r="W165" s="18">
        <v>1</v>
      </c>
      <c r="X165" s="18" t="s">
        <v>38</v>
      </c>
      <c r="AA165" s="18" t="s">
        <v>62</v>
      </c>
      <c r="AB165" s="19" t="s">
        <v>20</v>
      </c>
      <c r="AD165" s="19" t="s">
        <v>17</v>
      </c>
      <c r="AE165" s="54">
        <v>3</v>
      </c>
    </row>
    <row r="166" spans="1:32" x14ac:dyDescent="0.25">
      <c r="A166" s="14" t="s">
        <v>2257</v>
      </c>
      <c r="B166" s="61">
        <v>2044</v>
      </c>
      <c r="C166" s="15" t="s">
        <v>17</v>
      </c>
      <c r="D166" s="17">
        <v>53.39</v>
      </c>
      <c r="E166" s="17" t="s">
        <v>17</v>
      </c>
      <c r="F166" s="17">
        <v>8.0359999999999997E-3</v>
      </c>
      <c r="G166" s="39" t="e">
        <f>VLOOKUP(A166,'2016 Results'!C210:AF523,18,FALSE)</f>
        <v>#N/A</v>
      </c>
      <c r="H166" s="39"/>
      <c r="I166" s="17">
        <v>0</v>
      </c>
      <c r="J166" s="17" t="s">
        <v>21</v>
      </c>
      <c r="L166" s="17">
        <v>8.0359999999999997E-3</v>
      </c>
      <c r="M166" s="17" t="s">
        <v>1758</v>
      </c>
      <c r="P166" s="17" t="s">
        <v>19</v>
      </c>
      <c r="U166" s="18" t="s">
        <v>17</v>
      </c>
      <c r="V166" s="18">
        <v>797</v>
      </c>
      <c r="W166" s="18">
        <v>80</v>
      </c>
      <c r="X166" s="18" t="s">
        <v>38</v>
      </c>
      <c r="Z166" s="18" t="s">
        <v>1759</v>
      </c>
      <c r="AA166" s="18" t="s">
        <v>19</v>
      </c>
      <c r="AB166" s="19" t="s">
        <v>20</v>
      </c>
      <c r="AD166" s="19" t="s">
        <v>20</v>
      </c>
    </row>
    <row r="167" spans="1:32" x14ac:dyDescent="0.25">
      <c r="A167" s="14" t="s">
        <v>1061</v>
      </c>
      <c r="B167" s="60">
        <f>VLOOKUP(A167,Pop!A208:B1152,2,FALSE)</f>
        <v>698</v>
      </c>
      <c r="C167" s="15" t="s">
        <v>17</v>
      </c>
      <c r="D167" s="17">
        <v>40</v>
      </c>
      <c r="E167" s="17" t="s">
        <v>17</v>
      </c>
      <c r="F167" s="17">
        <v>30.77</v>
      </c>
      <c r="G167" s="39" t="str">
        <f>VLOOKUP(A167,'2016 Results'!C211:AF524,18,FALSE)</f>
        <v/>
      </c>
      <c r="H167" s="39"/>
      <c r="I167" s="17">
        <v>1000</v>
      </c>
      <c r="J167" s="17" t="s">
        <v>21</v>
      </c>
      <c r="L167" s="17">
        <v>6.97</v>
      </c>
      <c r="M167" s="17">
        <v>100</v>
      </c>
      <c r="P167" s="17" t="s">
        <v>59</v>
      </c>
      <c r="R167" s="25">
        <v>2000000</v>
      </c>
      <c r="U167" s="18" t="s">
        <v>17</v>
      </c>
      <c r="V167" s="18">
        <v>275</v>
      </c>
      <c r="W167" s="18">
        <v>25</v>
      </c>
      <c r="X167" s="18" t="s">
        <v>38</v>
      </c>
      <c r="Z167" s="18" t="s">
        <v>62</v>
      </c>
      <c r="AA167" s="18" t="s">
        <v>1064</v>
      </c>
      <c r="AB167" s="19" t="s">
        <v>20</v>
      </c>
      <c r="AD167" s="19" t="s">
        <v>20</v>
      </c>
    </row>
    <row r="168" spans="1:32" x14ac:dyDescent="0.25">
      <c r="A168" s="14" t="s">
        <v>232</v>
      </c>
      <c r="B168" s="60">
        <f>VLOOKUP(A168,Pop!A209:B1153,2,FALSE)</f>
        <v>2998</v>
      </c>
      <c r="C168" s="15" t="s">
        <v>17</v>
      </c>
      <c r="D168" s="17">
        <v>12000</v>
      </c>
      <c r="E168" s="17" t="s">
        <v>17</v>
      </c>
      <c r="F168" s="17">
        <v>10.45</v>
      </c>
      <c r="G168" s="39" t="str">
        <f>VLOOKUP(A168,'2016 Results'!C212:AF525,18,FALSE)</f>
        <v/>
      </c>
      <c r="H168" s="39"/>
      <c r="I168" s="17">
        <v>2000</v>
      </c>
      <c r="J168" s="17" t="s">
        <v>21</v>
      </c>
      <c r="L168" s="17">
        <v>4.4400000000000004</v>
      </c>
      <c r="N168" s="17">
        <v>10.45</v>
      </c>
      <c r="P168" s="17" t="s">
        <v>19</v>
      </c>
      <c r="U168" s="18" t="s">
        <v>20</v>
      </c>
      <c r="AB168" s="19" t="s">
        <v>20</v>
      </c>
      <c r="AD168" s="19" t="s">
        <v>20</v>
      </c>
    </row>
    <row r="169" spans="1:32" x14ac:dyDescent="0.25">
      <c r="A169" s="14" t="s">
        <v>1932</v>
      </c>
      <c r="B169" s="60">
        <f>VLOOKUP(A169,Pop!A210:B1154,2,FALSE)</f>
        <v>197</v>
      </c>
      <c r="C169" s="15" t="s">
        <v>17</v>
      </c>
      <c r="D169" s="17" t="s">
        <v>1938</v>
      </c>
      <c r="E169" s="17" t="s">
        <v>17</v>
      </c>
      <c r="F169" s="17">
        <v>30</v>
      </c>
      <c r="G169" s="39" t="e">
        <f>VLOOKUP(A169,'2016 Results'!C213:AF526,18,FALSE)</f>
        <v>#N/A</v>
      </c>
      <c r="H169" s="39"/>
      <c r="I169" s="17">
        <v>1000</v>
      </c>
      <c r="J169" s="17" t="s">
        <v>21</v>
      </c>
      <c r="L169" s="17">
        <v>12</v>
      </c>
      <c r="M169" s="17" t="s">
        <v>1941</v>
      </c>
      <c r="N169" s="17">
        <v>12</v>
      </c>
      <c r="P169" s="17" t="s">
        <v>59</v>
      </c>
      <c r="R169" s="17" t="s">
        <v>1940</v>
      </c>
      <c r="U169" s="18" t="s">
        <v>20</v>
      </c>
      <c r="AB169" s="19" t="s">
        <v>20</v>
      </c>
      <c r="AD169" s="19" t="s">
        <v>17</v>
      </c>
      <c r="AE169" s="54" t="s">
        <v>1942</v>
      </c>
    </row>
    <row r="170" spans="1:32" x14ac:dyDescent="0.25">
      <c r="A170" s="14" t="s">
        <v>1953</v>
      </c>
      <c r="B170" s="60">
        <f>VLOOKUP(A170,Pop!A211:B1155,2,FALSE)</f>
        <v>11463</v>
      </c>
      <c r="C170" s="15" t="s">
        <v>17</v>
      </c>
      <c r="D170" s="22">
        <v>144.63</v>
      </c>
      <c r="E170" s="17" t="s">
        <v>17</v>
      </c>
      <c r="F170" s="22">
        <v>15.72</v>
      </c>
      <c r="G170" s="39">
        <f>VLOOKUP(A170,'2016 Results'!C214:AF527,18,FALSE)</f>
        <v>10.91</v>
      </c>
      <c r="H170" s="39">
        <f t="shared" si="2"/>
        <v>4.8100000000000005</v>
      </c>
      <c r="I170" s="17">
        <v>0</v>
      </c>
      <c r="J170" s="17" t="s">
        <v>227</v>
      </c>
      <c r="L170" s="22">
        <v>7.51</v>
      </c>
      <c r="O170" s="17" t="s">
        <v>1962</v>
      </c>
      <c r="P170" s="17" t="s">
        <v>197</v>
      </c>
      <c r="R170" s="31">
        <v>1463000</v>
      </c>
      <c r="S170" s="17" t="s">
        <v>1961</v>
      </c>
      <c r="U170" s="18" t="s">
        <v>17</v>
      </c>
      <c r="V170" s="33">
        <v>2</v>
      </c>
      <c r="W170" s="33">
        <v>28.44</v>
      </c>
      <c r="X170" s="18" t="s">
        <v>23</v>
      </c>
      <c r="AA170" s="18" t="s">
        <v>1963</v>
      </c>
      <c r="AB170" s="19" t="s">
        <v>20</v>
      </c>
      <c r="AD170" s="19" t="s">
        <v>20</v>
      </c>
    </row>
    <row r="171" spans="1:32" ht="45" x14ac:dyDescent="0.25">
      <c r="A171" s="14" t="s">
        <v>2226</v>
      </c>
      <c r="B171" s="60">
        <f>VLOOKUP(A171,Pop!A212:B1156,2,FALSE)</f>
        <v>542</v>
      </c>
      <c r="C171" s="15" t="s">
        <v>17</v>
      </c>
      <c r="D171" s="17">
        <v>54.45</v>
      </c>
      <c r="E171" s="17" t="s">
        <v>17</v>
      </c>
      <c r="F171" s="17">
        <v>41.54</v>
      </c>
      <c r="G171" s="39">
        <f>VLOOKUP(A171,'2016 Results'!C215:AF528,18,FALSE)</f>
        <v>39.93</v>
      </c>
      <c r="H171" s="39">
        <f t="shared" si="2"/>
        <v>1.6099999999999994</v>
      </c>
      <c r="I171" s="17">
        <v>2000</v>
      </c>
      <c r="J171" s="17" t="s">
        <v>21</v>
      </c>
      <c r="L171" s="17" t="s">
        <v>173</v>
      </c>
      <c r="N171" s="17" t="s">
        <v>176</v>
      </c>
      <c r="P171" s="17" t="s">
        <v>175</v>
      </c>
      <c r="T171" s="17" t="s">
        <v>171</v>
      </c>
      <c r="U171" s="18" t="s">
        <v>17</v>
      </c>
      <c r="V171" s="18">
        <v>3</v>
      </c>
      <c r="W171" s="18">
        <v>3</v>
      </c>
      <c r="X171" s="18" t="s">
        <v>38</v>
      </c>
      <c r="AA171" s="18" t="s">
        <v>177</v>
      </c>
      <c r="AB171" s="19" t="s">
        <v>20</v>
      </c>
      <c r="AD171" s="19" t="s">
        <v>17</v>
      </c>
      <c r="AE171" s="54">
        <v>3.64</v>
      </c>
      <c r="AF171" s="57" t="s">
        <v>178</v>
      </c>
    </row>
    <row r="172" spans="1:32" x14ac:dyDescent="0.25">
      <c r="A172" s="14" t="s">
        <v>1907</v>
      </c>
      <c r="B172" s="60">
        <f>VLOOKUP(A172,Pop!A213:B1157,2,FALSE)</f>
        <v>108</v>
      </c>
      <c r="C172" s="15" t="s">
        <v>17</v>
      </c>
      <c r="D172" s="17">
        <v>21.5</v>
      </c>
      <c r="E172" s="17" t="s">
        <v>17</v>
      </c>
      <c r="F172" s="17">
        <v>21.5</v>
      </c>
      <c r="G172" s="39" t="e">
        <f>VLOOKUP(A172,'2016 Results'!C216:AF529,18,FALSE)</f>
        <v>#N/A</v>
      </c>
      <c r="H172" s="39"/>
      <c r="I172" s="17" t="s">
        <v>95</v>
      </c>
      <c r="P172" s="17" t="s">
        <v>19</v>
      </c>
      <c r="U172" s="18" t="s">
        <v>20</v>
      </c>
      <c r="AB172" s="19" t="s">
        <v>20</v>
      </c>
      <c r="AD172" s="19" t="s">
        <v>20</v>
      </c>
    </row>
    <row r="173" spans="1:32" x14ac:dyDescent="0.25">
      <c r="A173" s="14" t="s">
        <v>2214</v>
      </c>
      <c r="B173" s="60">
        <f>VLOOKUP(A173,Pop!A215:B1159,2,FALSE)</f>
        <v>214</v>
      </c>
      <c r="C173" s="15" t="s">
        <v>17</v>
      </c>
      <c r="D173" s="17">
        <v>40</v>
      </c>
      <c r="E173" s="17" t="s">
        <v>17</v>
      </c>
      <c r="F173" s="17">
        <v>40</v>
      </c>
      <c r="G173" s="39">
        <f>VLOOKUP(A173,'2016 Results'!C218:AF531,18,FALSE)</f>
        <v>39</v>
      </c>
      <c r="H173" s="39">
        <f t="shared" si="2"/>
        <v>1</v>
      </c>
      <c r="U173" s="18" t="s">
        <v>20</v>
      </c>
      <c r="AB173" s="19" t="s">
        <v>20</v>
      </c>
      <c r="AD173" s="19" t="s">
        <v>17</v>
      </c>
      <c r="AE173" s="54">
        <v>2</v>
      </c>
      <c r="AF173" s="57" t="s">
        <v>351</v>
      </c>
    </row>
    <row r="174" spans="1:32" x14ac:dyDescent="0.25">
      <c r="A174" s="14" t="s">
        <v>971</v>
      </c>
      <c r="B174" s="60">
        <f>VLOOKUP(A174,Pop!A216:B1160,2,FALSE)</f>
        <v>221</v>
      </c>
      <c r="C174" s="15" t="s">
        <v>17</v>
      </c>
      <c r="D174" s="17" t="s">
        <v>975</v>
      </c>
      <c r="E174" s="17" t="s">
        <v>17</v>
      </c>
      <c r="F174" s="17">
        <v>12.6</v>
      </c>
      <c r="G174" s="39">
        <f>VLOOKUP(A174,'2016 Results'!C219:AF532,18,FALSE)</f>
        <v>12.6</v>
      </c>
      <c r="H174" s="39">
        <f t="shared" si="2"/>
        <v>0</v>
      </c>
      <c r="I174" s="17" t="s">
        <v>976</v>
      </c>
      <c r="J174" s="17" t="s">
        <v>21</v>
      </c>
      <c r="N174" s="17">
        <v>0.63</v>
      </c>
      <c r="P174" s="17" t="s">
        <v>19</v>
      </c>
      <c r="U174" s="18" t="s">
        <v>20</v>
      </c>
      <c r="AB174" s="19" t="s">
        <v>20</v>
      </c>
      <c r="AD174" s="19" t="s">
        <v>20</v>
      </c>
    </row>
    <row r="175" spans="1:32" ht="30" x14ac:dyDescent="0.25">
      <c r="A175" s="14" t="s">
        <v>2225</v>
      </c>
      <c r="B175" s="60">
        <f>VLOOKUP(A175,Pop!A218:B1162,2,FALSE)</f>
        <v>193</v>
      </c>
      <c r="C175" s="15" t="s">
        <v>17</v>
      </c>
      <c r="D175" s="17">
        <v>50</v>
      </c>
      <c r="E175" s="17" t="s">
        <v>17</v>
      </c>
      <c r="F175" s="17">
        <v>50</v>
      </c>
      <c r="G175" s="39" t="str">
        <f>VLOOKUP(A175,'2016 Results'!C221:AF534,18,FALSE)</f>
        <v/>
      </c>
      <c r="H175" s="39"/>
      <c r="I175" s="17">
        <v>15000</v>
      </c>
      <c r="J175" s="17" t="s">
        <v>21</v>
      </c>
      <c r="L175" s="17">
        <v>3.333E-3</v>
      </c>
      <c r="N175" s="17">
        <v>50</v>
      </c>
      <c r="P175" s="17" t="s">
        <v>19</v>
      </c>
      <c r="U175" s="18" t="s">
        <v>20</v>
      </c>
      <c r="AB175" s="19" t="s">
        <v>20</v>
      </c>
      <c r="AD175" s="19" t="s">
        <v>20</v>
      </c>
      <c r="AF175" s="57" t="s">
        <v>151</v>
      </c>
    </row>
    <row r="176" spans="1:32" x14ac:dyDescent="0.25">
      <c r="A176" s="14" t="s">
        <v>2751</v>
      </c>
      <c r="B176" s="60">
        <f>VLOOKUP(A176,Pop!A219:B1163,2,FALSE)</f>
        <v>1056</v>
      </c>
      <c r="C176" s="15" t="s">
        <v>17</v>
      </c>
      <c r="D176" s="17">
        <v>36</v>
      </c>
      <c r="E176" s="17" t="s">
        <v>17</v>
      </c>
      <c r="F176" s="17">
        <v>12</v>
      </c>
      <c r="G176" s="39" t="e">
        <f>VLOOKUP(A176,'2016 Results'!C222:AF535,18,FALSE)</f>
        <v>#N/A</v>
      </c>
      <c r="H176" s="39"/>
      <c r="I176" s="25">
        <v>1000</v>
      </c>
      <c r="J176" s="17" t="s">
        <v>21</v>
      </c>
      <c r="L176" s="17">
        <v>6</v>
      </c>
      <c r="P176" s="17" t="s">
        <v>22</v>
      </c>
      <c r="U176" s="18" t="s">
        <v>20</v>
      </c>
      <c r="AB176" s="19" t="s">
        <v>20</v>
      </c>
      <c r="AD176" s="19" t="s">
        <v>20</v>
      </c>
    </row>
    <row r="177" spans="1:32" x14ac:dyDescent="0.25">
      <c r="A177" s="14" t="s">
        <v>2182</v>
      </c>
      <c r="B177" s="60">
        <f>VLOOKUP(A177,Pop!A220:B1164,2,FALSE)</f>
        <v>366</v>
      </c>
      <c r="C177" s="15" t="s">
        <v>17</v>
      </c>
      <c r="D177" s="17">
        <v>21</v>
      </c>
      <c r="E177" s="17" t="s">
        <v>17</v>
      </c>
      <c r="F177" s="17">
        <v>16</v>
      </c>
      <c r="G177" s="39">
        <f>VLOOKUP(A177,'2016 Results'!C223:AF536,18,FALSE)</f>
        <v>16</v>
      </c>
      <c r="H177" s="39">
        <f t="shared" si="2"/>
        <v>0</v>
      </c>
      <c r="I177" s="17">
        <v>0</v>
      </c>
      <c r="J177" s="17" t="s">
        <v>21</v>
      </c>
      <c r="L177" s="17" t="s">
        <v>590</v>
      </c>
      <c r="N177" s="17" t="s">
        <v>1037</v>
      </c>
      <c r="P177" s="17" t="s">
        <v>19</v>
      </c>
      <c r="U177" s="18" t="s">
        <v>20</v>
      </c>
      <c r="AB177" s="19" t="s">
        <v>20</v>
      </c>
      <c r="AD177" s="19" t="s">
        <v>17</v>
      </c>
      <c r="AE177" s="54">
        <v>4</v>
      </c>
    </row>
    <row r="178" spans="1:32" x14ac:dyDescent="0.25">
      <c r="A178" s="14" t="s">
        <v>868</v>
      </c>
      <c r="B178" s="60">
        <f>VLOOKUP(A178,Pop!A221:B1165,2,FALSE)</f>
        <v>173</v>
      </c>
      <c r="C178" s="15" t="s">
        <v>17</v>
      </c>
      <c r="D178" s="17">
        <v>0</v>
      </c>
      <c r="E178" s="17" t="s">
        <v>17</v>
      </c>
      <c r="F178" s="17">
        <v>15.75</v>
      </c>
      <c r="G178" s="39" t="e">
        <f>VLOOKUP(A178,'2016 Results'!C224:AF537,18,FALSE)</f>
        <v>#N/A</v>
      </c>
      <c r="H178" s="39"/>
      <c r="I178" s="17">
        <v>3999</v>
      </c>
      <c r="J178" s="17" t="s">
        <v>21</v>
      </c>
      <c r="L178" s="17" t="s">
        <v>877</v>
      </c>
      <c r="N178" s="17" t="s">
        <v>878</v>
      </c>
      <c r="P178" s="17" t="s">
        <v>80</v>
      </c>
      <c r="U178" s="18" t="s">
        <v>20</v>
      </c>
      <c r="AB178" s="19" t="s">
        <v>20</v>
      </c>
      <c r="AD178" s="19" t="s">
        <v>20</v>
      </c>
    </row>
    <row r="179" spans="1:32" x14ac:dyDescent="0.25">
      <c r="A179" s="14" t="s">
        <v>2215</v>
      </c>
      <c r="B179" s="60">
        <f>VLOOKUP(A179,Pop!A223:B1167,2,FALSE)</f>
        <v>95</v>
      </c>
      <c r="C179" s="15" t="s">
        <v>17</v>
      </c>
      <c r="D179" s="17">
        <v>33.33</v>
      </c>
      <c r="E179" s="17" t="s">
        <v>17</v>
      </c>
      <c r="F179" s="17">
        <v>33.33</v>
      </c>
      <c r="G179" s="39" t="e">
        <f>VLOOKUP(A179,'2016 Results'!C226:AF539,18,FALSE)</f>
        <v>#N/A</v>
      </c>
      <c r="H179" s="39"/>
      <c r="J179" s="17" t="s">
        <v>38</v>
      </c>
      <c r="K179" s="17" t="s">
        <v>102</v>
      </c>
      <c r="P179" s="17" t="s">
        <v>19</v>
      </c>
      <c r="U179" s="18" t="s">
        <v>20</v>
      </c>
      <c r="AB179" s="19" t="s">
        <v>20</v>
      </c>
      <c r="AD179" s="19" t="s">
        <v>20</v>
      </c>
    </row>
    <row r="180" spans="1:32" x14ac:dyDescent="0.25">
      <c r="A180" s="14" t="s">
        <v>1853</v>
      </c>
      <c r="B180" s="60">
        <f>VLOOKUP(A180,Pop!A226:B1170,2,FALSE)</f>
        <v>1012</v>
      </c>
      <c r="C180" s="15" t="s">
        <v>17</v>
      </c>
      <c r="D180" s="17" t="s">
        <v>1858</v>
      </c>
      <c r="E180" s="17" t="s">
        <v>17</v>
      </c>
      <c r="F180" s="17">
        <v>29.5</v>
      </c>
      <c r="G180" s="39" t="e">
        <f>VLOOKUP(A180,'2016 Results'!C229:AF542,18,FALSE)</f>
        <v>#N/A</v>
      </c>
      <c r="H180" s="39"/>
      <c r="I180" s="17">
        <v>2000</v>
      </c>
      <c r="J180" s="17" t="s">
        <v>21</v>
      </c>
      <c r="L180" s="17" t="s">
        <v>1856</v>
      </c>
      <c r="P180" s="17" t="s">
        <v>19</v>
      </c>
      <c r="U180" s="18" t="s">
        <v>20</v>
      </c>
      <c r="AB180" s="19" t="s">
        <v>17</v>
      </c>
      <c r="AC180" s="19">
        <v>20</v>
      </c>
      <c r="AD180" s="19" t="s">
        <v>17</v>
      </c>
      <c r="AE180" s="54" t="s">
        <v>1859</v>
      </c>
    </row>
    <row r="181" spans="1:32" x14ac:dyDescent="0.25">
      <c r="A181" s="14" t="s">
        <v>834</v>
      </c>
      <c r="B181" s="61" t="s">
        <v>75</v>
      </c>
      <c r="C181" s="15" t="s">
        <v>17</v>
      </c>
      <c r="D181" s="17">
        <v>27</v>
      </c>
      <c r="E181" s="17" t="s">
        <v>17</v>
      </c>
      <c r="F181" s="17">
        <v>27</v>
      </c>
      <c r="G181" s="39" t="e">
        <f>VLOOKUP(A181,'2016 Results'!C230:AF543,18,FALSE)</f>
        <v>#N/A</v>
      </c>
      <c r="H181" s="39"/>
      <c r="J181" s="17" t="s">
        <v>38</v>
      </c>
      <c r="P181" s="17" t="s">
        <v>19</v>
      </c>
      <c r="Q181" s="17">
        <v>27</v>
      </c>
      <c r="U181" s="18" t="s">
        <v>20</v>
      </c>
      <c r="AB181" s="19" t="s">
        <v>20</v>
      </c>
      <c r="AD181" s="19" t="s">
        <v>20</v>
      </c>
      <c r="AF181" s="57" t="s">
        <v>837</v>
      </c>
    </row>
    <row r="182" spans="1:32" x14ac:dyDescent="0.25">
      <c r="A182" s="14" t="s">
        <v>1697</v>
      </c>
      <c r="B182" s="60">
        <f>VLOOKUP(A182,Pop!A229:B1173,2,FALSE)</f>
        <v>173</v>
      </c>
      <c r="C182" s="15" t="s">
        <v>17</v>
      </c>
      <c r="D182" s="17">
        <v>35</v>
      </c>
      <c r="E182" s="17" t="s">
        <v>17</v>
      </c>
      <c r="F182" s="17">
        <v>35</v>
      </c>
      <c r="G182" s="39" t="e">
        <f>VLOOKUP(A182,'2016 Results'!C232:AF545,18,FALSE)</f>
        <v>#N/A</v>
      </c>
      <c r="H182" s="39"/>
      <c r="I182" s="17">
        <v>3000</v>
      </c>
      <c r="J182" s="17" t="s">
        <v>21</v>
      </c>
      <c r="L182" s="17" t="s">
        <v>1702</v>
      </c>
      <c r="P182" s="17" t="s">
        <v>19</v>
      </c>
      <c r="U182" s="18" t="s">
        <v>20</v>
      </c>
      <c r="AB182" s="19" t="s">
        <v>20</v>
      </c>
      <c r="AD182" s="19" t="s">
        <v>20</v>
      </c>
    </row>
    <row r="183" spans="1:32" x14ac:dyDescent="0.25">
      <c r="A183" s="14" t="s">
        <v>2178</v>
      </c>
      <c r="B183" s="60">
        <f>VLOOKUP(A183,Pop!A230:B1174,2,FALSE)</f>
        <v>168</v>
      </c>
      <c r="C183" s="15" t="s">
        <v>17</v>
      </c>
      <c r="D183" s="17">
        <v>16</v>
      </c>
      <c r="E183" s="17" t="s">
        <v>17</v>
      </c>
      <c r="F183" s="17">
        <v>16</v>
      </c>
      <c r="G183" s="39" t="str">
        <f>VLOOKUP(A183,'2016 Results'!C233:AF546,18,FALSE)</f>
        <v/>
      </c>
      <c r="H183" s="39"/>
      <c r="I183" s="17" t="s">
        <v>959</v>
      </c>
      <c r="M183" s="17">
        <v>23</v>
      </c>
      <c r="N183" s="17">
        <v>2.5</v>
      </c>
      <c r="P183" s="17" t="s">
        <v>19</v>
      </c>
      <c r="U183" s="18" t="s">
        <v>20</v>
      </c>
      <c r="AB183" s="19" t="s">
        <v>20</v>
      </c>
      <c r="AD183" s="19" t="s">
        <v>20</v>
      </c>
    </row>
    <row r="184" spans="1:32" x14ac:dyDescent="0.25">
      <c r="A184" s="14" t="s">
        <v>2179</v>
      </c>
      <c r="B184" s="60">
        <f>VLOOKUP(A184,Pop!A232:B1176,2,FALSE)</f>
        <v>835</v>
      </c>
      <c r="C184" s="15" t="s">
        <v>17</v>
      </c>
      <c r="D184" s="17">
        <v>28.75</v>
      </c>
      <c r="E184" s="17" t="s">
        <v>17</v>
      </c>
      <c r="F184" s="17">
        <v>28.75</v>
      </c>
      <c r="G184" s="39">
        <f>VLOOKUP(A184,'2016 Results'!C235:AF548,18,FALSE)</f>
        <v>28.75</v>
      </c>
      <c r="H184" s="39">
        <f t="shared" si="2"/>
        <v>0</v>
      </c>
      <c r="I184" s="17">
        <v>2000</v>
      </c>
      <c r="J184" s="17" t="s">
        <v>21</v>
      </c>
      <c r="L184" s="17">
        <v>6</v>
      </c>
      <c r="N184" s="17">
        <v>6</v>
      </c>
      <c r="P184" s="17" t="s">
        <v>19</v>
      </c>
      <c r="U184" s="18" t="s">
        <v>20</v>
      </c>
      <c r="AB184" s="19" t="s">
        <v>20</v>
      </c>
      <c r="AD184" s="19" t="s">
        <v>17</v>
      </c>
      <c r="AE184" s="54">
        <v>2.99</v>
      </c>
    </row>
    <row r="185" spans="1:32" x14ac:dyDescent="0.25">
      <c r="A185" s="14" t="s">
        <v>24</v>
      </c>
      <c r="B185" s="60">
        <f>VLOOKUP(A185,Pop!A233:B1177,2,FALSE)</f>
        <v>785</v>
      </c>
      <c r="C185" s="15" t="s">
        <v>17</v>
      </c>
      <c r="D185" s="17">
        <v>21.4</v>
      </c>
      <c r="E185" s="17" t="s">
        <v>17</v>
      </c>
      <c r="F185" s="17">
        <v>11.05</v>
      </c>
      <c r="G185" s="39">
        <f>VLOOKUP(A185,'2016 Results'!C236:AF549,18,FALSE)</f>
        <v>10.75</v>
      </c>
      <c r="H185" s="39">
        <f t="shared" si="2"/>
        <v>0.30000000000000071</v>
      </c>
      <c r="I185" s="17">
        <v>0</v>
      </c>
      <c r="J185" s="17" t="s">
        <v>21</v>
      </c>
      <c r="L185" s="17" t="s">
        <v>27</v>
      </c>
      <c r="M185" s="28">
        <v>1</v>
      </c>
      <c r="N185" s="17">
        <v>2.0499999999999998</v>
      </c>
      <c r="P185" s="17" t="s">
        <v>19</v>
      </c>
      <c r="U185" s="18" t="s">
        <v>20</v>
      </c>
      <c r="AB185" s="19" t="s">
        <v>17</v>
      </c>
      <c r="AC185" s="19">
        <v>11.05</v>
      </c>
      <c r="AD185" s="19" t="s">
        <v>20</v>
      </c>
    </row>
    <row r="186" spans="1:32" x14ac:dyDescent="0.25">
      <c r="A186" s="14" t="s">
        <v>1562</v>
      </c>
      <c r="B186" s="60">
        <f>VLOOKUP(A186,Pop!A234:B1178,2,FALSE)</f>
        <v>315</v>
      </c>
      <c r="C186" s="15" t="s">
        <v>17</v>
      </c>
      <c r="D186" s="17" t="s">
        <v>1567</v>
      </c>
      <c r="E186" s="17" t="s">
        <v>17</v>
      </c>
      <c r="F186" s="17">
        <v>10.35</v>
      </c>
      <c r="G186" s="39" t="e">
        <f>VLOOKUP(A186,'2016 Results'!C237:AF550,18,FALSE)</f>
        <v>#N/A</v>
      </c>
      <c r="H186" s="39"/>
      <c r="J186" s="17" t="s">
        <v>21</v>
      </c>
      <c r="L186" s="17">
        <v>5.1749999999999999E-3</v>
      </c>
      <c r="P186" s="17" t="s">
        <v>19</v>
      </c>
      <c r="U186" s="18" t="s">
        <v>20</v>
      </c>
      <c r="AB186" s="19" t="s">
        <v>20</v>
      </c>
      <c r="AD186" s="19" t="s">
        <v>20</v>
      </c>
    </row>
    <row r="187" spans="1:32" x14ac:dyDescent="0.25">
      <c r="A187" s="14" t="s">
        <v>429</v>
      </c>
      <c r="B187" s="60">
        <f>VLOOKUP(A187,Pop!A235:B1179,2,FALSE)</f>
        <v>422</v>
      </c>
      <c r="C187" s="15" t="s">
        <v>17</v>
      </c>
      <c r="D187" s="17">
        <v>12</v>
      </c>
      <c r="E187" s="17" t="s">
        <v>17</v>
      </c>
      <c r="F187" s="22">
        <v>9</v>
      </c>
      <c r="G187" s="39">
        <f>VLOOKUP(A187,'2016 Results'!C238:AF551,18,FALSE)</f>
        <v>9</v>
      </c>
      <c r="H187" s="39">
        <f t="shared" si="2"/>
        <v>0</v>
      </c>
      <c r="I187" s="17" t="s">
        <v>435</v>
      </c>
      <c r="J187" s="17" t="s">
        <v>21</v>
      </c>
      <c r="L187" s="22">
        <v>9</v>
      </c>
      <c r="N187" s="17" t="s">
        <v>438</v>
      </c>
      <c r="P187" s="17" t="s">
        <v>19</v>
      </c>
      <c r="U187" s="18" t="s">
        <v>17</v>
      </c>
      <c r="V187" s="18">
        <v>219</v>
      </c>
      <c r="W187" s="18">
        <v>25</v>
      </c>
      <c r="X187" s="18" t="s">
        <v>21</v>
      </c>
      <c r="AA187" s="18" t="s">
        <v>439</v>
      </c>
      <c r="AB187" s="19" t="s">
        <v>17</v>
      </c>
      <c r="AC187" s="19" t="s">
        <v>440</v>
      </c>
      <c r="AD187" s="19" t="s">
        <v>17</v>
      </c>
      <c r="AE187" s="54" t="s">
        <v>441</v>
      </c>
      <c r="AF187" s="57" t="s">
        <v>442</v>
      </c>
    </row>
    <row r="188" spans="1:32" x14ac:dyDescent="0.25">
      <c r="A188" s="14" t="s">
        <v>2238</v>
      </c>
      <c r="B188" s="60">
        <f>VLOOKUP(A188,Pop!A236:B1180,2,FALSE)</f>
        <v>993</v>
      </c>
      <c r="C188" s="15" t="s">
        <v>17</v>
      </c>
      <c r="D188" s="17" t="s">
        <v>1112</v>
      </c>
      <c r="E188" s="17" t="s">
        <v>17</v>
      </c>
      <c r="F188" s="17">
        <v>12</v>
      </c>
      <c r="G188" s="39" t="e">
        <f>VLOOKUP(A188,'2016 Results'!C239:AF552,18,FALSE)</f>
        <v>#N/A</v>
      </c>
      <c r="H188" s="39"/>
      <c r="I188" s="17">
        <v>999</v>
      </c>
      <c r="J188" s="17" t="s">
        <v>21</v>
      </c>
      <c r="L188" s="17" t="s">
        <v>1113</v>
      </c>
      <c r="N188" s="22">
        <v>6</v>
      </c>
      <c r="P188" s="17" t="s">
        <v>19</v>
      </c>
      <c r="U188" s="18" t="s">
        <v>17</v>
      </c>
      <c r="V188" s="33">
        <v>3</v>
      </c>
      <c r="W188" s="33">
        <v>3</v>
      </c>
      <c r="X188" s="18" t="s">
        <v>38</v>
      </c>
      <c r="Z188" s="18" t="s">
        <v>1114</v>
      </c>
      <c r="AA188" s="18" t="s">
        <v>1115</v>
      </c>
      <c r="AB188" s="19" t="s">
        <v>20</v>
      </c>
      <c r="AD188" s="19" t="s">
        <v>17</v>
      </c>
      <c r="AE188" s="53">
        <v>5.25</v>
      </c>
    </row>
    <row r="189" spans="1:32" x14ac:dyDescent="0.25">
      <c r="A189" s="14" t="s">
        <v>799</v>
      </c>
      <c r="B189" s="60">
        <v>2549</v>
      </c>
      <c r="C189" s="15" t="s">
        <v>17</v>
      </c>
      <c r="D189" s="17">
        <v>36.32</v>
      </c>
      <c r="E189" s="17" t="s">
        <v>17</v>
      </c>
      <c r="F189" s="17">
        <v>12</v>
      </c>
      <c r="G189" s="39" t="e">
        <f>VLOOKUP(A189,'2016 Results'!C241:AF554,18,FALSE)</f>
        <v>#N/A</v>
      </c>
      <c r="H189" s="39"/>
      <c r="I189" s="17">
        <v>0</v>
      </c>
      <c r="J189" s="17" t="s">
        <v>21</v>
      </c>
      <c r="L189" s="17" t="s">
        <v>588</v>
      </c>
      <c r="N189" s="17" t="s">
        <v>805</v>
      </c>
      <c r="P189" s="17" t="s">
        <v>19</v>
      </c>
      <c r="U189" s="18" t="s">
        <v>20</v>
      </c>
      <c r="AB189" s="19" t="s">
        <v>17</v>
      </c>
      <c r="AC189" s="19">
        <v>12.5</v>
      </c>
      <c r="AD189" s="19" t="s">
        <v>17</v>
      </c>
      <c r="AE189" s="54">
        <v>5.5</v>
      </c>
    </row>
    <row r="190" spans="1:32" x14ac:dyDescent="0.25">
      <c r="A190" s="14" t="s">
        <v>629</v>
      </c>
      <c r="B190" s="60">
        <f>VLOOKUP(A190,Pop!A239:B1183,2,FALSE)</f>
        <v>3354</v>
      </c>
      <c r="C190" s="15" t="s">
        <v>17</v>
      </c>
      <c r="D190" s="17">
        <v>27</v>
      </c>
      <c r="E190" s="17" t="s">
        <v>17</v>
      </c>
      <c r="F190" s="17">
        <v>27</v>
      </c>
      <c r="G190" s="39">
        <f>VLOOKUP(A190,'2016 Results'!C242:AF555,18,FALSE)</f>
        <v>25</v>
      </c>
      <c r="H190" s="39">
        <f t="shared" si="2"/>
        <v>2</v>
      </c>
      <c r="I190" s="25">
        <v>1000</v>
      </c>
      <c r="J190" s="17" t="s">
        <v>21</v>
      </c>
      <c r="L190" s="17">
        <v>0.75</v>
      </c>
      <c r="N190" s="17">
        <v>0.72</v>
      </c>
      <c r="P190" s="17" t="s">
        <v>19</v>
      </c>
      <c r="U190" s="18" t="s">
        <v>47</v>
      </c>
      <c r="AB190" s="19" t="s">
        <v>17</v>
      </c>
      <c r="AC190" s="19">
        <v>15</v>
      </c>
      <c r="AD190" s="19" t="s">
        <v>20</v>
      </c>
    </row>
    <row r="191" spans="1:32" ht="30" x14ac:dyDescent="0.25">
      <c r="A191" s="14" t="s">
        <v>2156</v>
      </c>
      <c r="B191" s="60">
        <f>VLOOKUP(A191,Pop!A240:B1184,2,FALSE)</f>
        <v>1709</v>
      </c>
      <c r="C191" s="15" t="s">
        <v>17</v>
      </c>
      <c r="E191" s="17" t="s">
        <v>17</v>
      </c>
      <c r="F191" s="17">
        <v>10.5</v>
      </c>
      <c r="G191" s="39" t="e">
        <f>VLOOKUP(A191,'2016 Results'!C243:AF556,18,FALSE)</f>
        <v>#N/A</v>
      </c>
      <c r="H191" s="39"/>
      <c r="I191" s="17">
        <v>1000</v>
      </c>
      <c r="J191" s="17" t="s">
        <v>21</v>
      </c>
      <c r="L191" s="17" t="s">
        <v>121</v>
      </c>
      <c r="P191" s="17" t="s">
        <v>59</v>
      </c>
      <c r="U191" s="18" t="s">
        <v>20</v>
      </c>
      <c r="AB191" s="19" t="s">
        <v>20</v>
      </c>
      <c r="AD191" s="19" t="s">
        <v>20</v>
      </c>
      <c r="AF191" s="57" t="s">
        <v>122</v>
      </c>
    </row>
    <row r="192" spans="1:32" x14ac:dyDescent="0.25">
      <c r="A192" s="14" t="s">
        <v>579</v>
      </c>
      <c r="B192" s="60">
        <f>VLOOKUP(A192,Pop!A241:B1185,2,FALSE)</f>
        <v>158</v>
      </c>
      <c r="C192" s="15" t="s">
        <v>17</v>
      </c>
      <c r="D192" s="17">
        <v>55</v>
      </c>
      <c r="E192" s="17" t="s">
        <v>17</v>
      </c>
      <c r="F192" s="17">
        <v>55</v>
      </c>
      <c r="G192" s="39" t="e">
        <f>VLOOKUP(A192,'2016 Results'!C244:AF557,18,FALSE)</f>
        <v>#N/A</v>
      </c>
      <c r="H192" s="39"/>
      <c r="I192" s="17" t="s">
        <v>149</v>
      </c>
      <c r="J192" s="17" t="s">
        <v>38</v>
      </c>
      <c r="K192" s="17" t="s">
        <v>582</v>
      </c>
      <c r="L192" s="17" t="s">
        <v>75</v>
      </c>
      <c r="O192" s="17" t="s">
        <v>583</v>
      </c>
      <c r="P192" s="17" t="s">
        <v>19</v>
      </c>
      <c r="U192" s="18" t="s">
        <v>17</v>
      </c>
      <c r="V192" s="18">
        <v>2</v>
      </c>
      <c r="W192" s="18">
        <v>2</v>
      </c>
      <c r="X192" s="18" t="s">
        <v>38</v>
      </c>
      <c r="AA192" s="18" t="s">
        <v>584</v>
      </c>
      <c r="AB192" s="19" t="s">
        <v>20</v>
      </c>
      <c r="AD192" s="19" t="s">
        <v>20</v>
      </c>
    </row>
    <row r="193" spans="1:32" x14ac:dyDescent="0.25">
      <c r="A193" s="14" t="s">
        <v>377</v>
      </c>
      <c r="B193" s="60">
        <f>VLOOKUP(A193,Pop!A242:B1186,2,FALSE)</f>
        <v>264</v>
      </c>
      <c r="C193" s="15" t="s">
        <v>17</v>
      </c>
      <c r="D193" s="17">
        <v>12.5</v>
      </c>
      <c r="E193" s="17" t="s">
        <v>17</v>
      </c>
      <c r="F193" s="17">
        <v>12.5</v>
      </c>
      <c r="G193" s="39" t="e">
        <f>VLOOKUP(A193,'2016 Results'!C245:AF558,18,FALSE)</f>
        <v>#N/A</v>
      </c>
      <c r="H193" s="39"/>
      <c r="P193" s="17" t="s">
        <v>19</v>
      </c>
      <c r="U193" s="18" t="s">
        <v>20</v>
      </c>
      <c r="AB193" s="19" t="s">
        <v>20</v>
      </c>
      <c r="AD193" s="19" t="s">
        <v>17</v>
      </c>
      <c r="AE193" s="54">
        <v>15.85</v>
      </c>
    </row>
    <row r="194" spans="1:32" x14ac:dyDescent="0.25">
      <c r="A194" s="14" t="s">
        <v>1349</v>
      </c>
      <c r="B194" s="60">
        <f>VLOOKUP(A194,Pop!A243:B1187,2,FALSE)</f>
        <v>737</v>
      </c>
      <c r="C194" s="15" t="s">
        <v>17</v>
      </c>
      <c r="D194" s="17">
        <v>54.85</v>
      </c>
      <c r="E194" s="17" t="s">
        <v>17</v>
      </c>
      <c r="F194" s="17">
        <v>33.76</v>
      </c>
      <c r="G194" s="39" t="str">
        <f>VLOOKUP(A194,'2016 Results'!C246:AF559,18,FALSE)</f>
        <v/>
      </c>
      <c r="H194" s="39"/>
      <c r="I194" s="17">
        <v>0</v>
      </c>
      <c r="J194" s="17" t="s">
        <v>21</v>
      </c>
      <c r="L194" s="17">
        <v>7.03</v>
      </c>
      <c r="N194" s="17">
        <v>7.03</v>
      </c>
      <c r="P194" s="17" t="s">
        <v>19</v>
      </c>
      <c r="U194" s="18" t="s">
        <v>20</v>
      </c>
      <c r="AB194" s="19" t="s">
        <v>20</v>
      </c>
      <c r="AD194" s="19" t="s">
        <v>20</v>
      </c>
    </row>
    <row r="195" spans="1:32" x14ac:dyDescent="0.25">
      <c r="A195" s="14" t="s">
        <v>737</v>
      </c>
      <c r="B195" s="60">
        <f>VLOOKUP(A195,Pop!A244:B1188,2,FALSE)</f>
        <v>361</v>
      </c>
      <c r="C195" s="15" t="s">
        <v>17</v>
      </c>
      <c r="D195" s="17">
        <v>34.9</v>
      </c>
      <c r="E195" s="17" t="s">
        <v>17</v>
      </c>
      <c r="F195" s="17">
        <v>27</v>
      </c>
      <c r="G195" s="39" t="e">
        <f>VLOOKUP(A195,'2016 Results'!C247:AF560,18,FALSE)</f>
        <v>#N/A</v>
      </c>
      <c r="H195" s="39"/>
      <c r="I195" s="17">
        <v>1000</v>
      </c>
      <c r="J195" s="17" t="s">
        <v>21</v>
      </c>
      <c r="L195" s="17">
        <v>1.58</v>
      </c>
      <c r="M195" s="17">
        <v>70</v>
      </c>
      <c r="N195" s="17">
        <v>27</v>
      </c>
      <c r="P195" s="17" t="s">
        <v>22</v>
      </c>
      <c r="R195" s="17">
        <v>200000</v>
      </c>
      <c r="U195" s="18" t="s">
        <v>20</v>
      </c>
      <c r="AB195" s="19" t="s">
        <v>20</v>
      </c>
      <c r="AD195" s="19" t="s">
        <v>17</v>
      </c>
      <c r="AE195" s="54">
        <v>12.09</v>
      </c>
    </row>
    <row r="196" spans="1:32" x14ac:dyDescent="0.25">
      <c r="A196" s="14" t="s">
        <v>1221</v>
      </c>
      <c r="B196" s="60">
        <f>VLOOKUP(A196,Pop!A245:B1189,2,FALSE)</f>
        <v>363</v>
      </c>
      <c r="C196" s="15" t="s">
        <v>17</v>
      </c>
      <c r="D196" s="17">
        <v>12.7</v>
      </c>
      <c r="E196" s="17" t="s">
        <v>17</v>
      </c>
      <c r="F196" s="17">
        <v>7</v>
      </c>
      <c r="G196" s="39">
        <f>VLOOKUP(A196,'2016 Results'!C248:AF561,18,FALSE)</f>
        <v>7</v>
      </c>
      <c r="H196" s="39">
        <f t="shared" ref="H196:H244" si="3">F196-G196</f>
        <v>0</v>
      </c>
      <c r="I196" s="17">
        <v>0</v>
      </c>
      <c r="J196" s="17" t="s">
        <v>21</v>
      </c>
      <c r="L196" s="17">
        <v>2.85</v>
      </c>
      <c r="N196" s="17" t="s">
        <v>1228</v>
      </c>
      <c r="P196" s="17" t="s">
        <v>22</v>
      </c>
      <c r="R196" s="17" t="s">
        <v>1229</v>
      </c>
      <c r="U196" s="18" t="s">
        <v>20</v>
      </c>
      <c r="AB196" s="19" t="s">
        <v>20</v>
      </c>
      <c r="AD196" s="19" t="s">
        <v>20</v>
      </c>
    </row>
    <row r="197" spans="1:32" x14ac:dyDescent="0.25">
      <c r="A197" s="14" t="s">
        <v>2227</v>
      </c>
      <c r="B197" s="60">
        <f>VLOOKUP(A197,Pop!A246:B1190,2,FALSE)</f>
        <v>4227</v>
      </c>
      <c r="C197" s="15" t="s">
        <v>17</v>
      </c>
      <c r="E197" s="17" t="s">
        <v>17</v>
      </c>
      <c r="F197" s="17">
        <v>7.5</v>
      </c>
      <c r="G197" s="39">
        <f>VLOOKUP(A197,'2016 Results'!C249:AF562,18,FALSE)</f>
        <v>7.5</v>
      </c>
      <c r="H197" s="39">
        <f t="shared" si="3"/>
        <v>0</v>
      </c>
      <c r="I197" s="17">
        <v>0</v>
      </c>
      <c r="J197" s="17" t="s">
        <v>21</v>
      </c>
      <c r="L197" s="17">
        <v>7.75</v>
      </c>
      <c r="N197" s="17">
        <v>15.25</v>
      </c>
      <c r="P197" s="17" t="s">
        <v>19</v>
      </c>
      <c r="U197" s="18" t="s">
        <v>17</v>
      </c>
      <c r="V197" s="18">
        <v>1740</v>
      </c>
      <c r="W197" s="18">
        <v>99</v>
      </c>
      <c r="X197" s="18" t="s">
        <v>23</v>
      </c>
      <c r="Y197" s="18" t="s">
        <v>182</v>
      </c>
      <c r="AA197" s="18" t="s">
        <v>183</v>
      </c>
      <c r="AB197" s="19" t="s">
        <v>20</v>
      </c>
      <c r="AD197" s="19" t="s">
        <v>20</v>
      </c>
    </row>
    <row r="198" spans="1:32" x14ac:dyDescent="0.25">
      <c r="A198" s="14" t="s">
        <v>97</v>
      </c>
      <c r="B198" s="60">
        <f>VLOOKUP(A198,Pop!A248:B1192,2,FALSE)</f>
        <v>1172</v>
      </c>
      <c r="C198" s="15" t="s">
        <v>17</v>
      </c>
      <c r="E198" s="17" t="s">
        <v>17</v>
      </c>
      <c r="F198" s="17">
        <v>33</v>
      </c>
      <c r="G198" s="39">
        <f>VLOOKUP(A198,'2016 Results'!C251:AF564,18,FALSE)</f>
        <v>33</v>
      </c>
      <c r="H198" s="39">
        <f t="shared" si="3"/>
        <v>0</v>
      </c>
      <c r="I198" s="17">
        <v>2000</v>
      </c>
      <c r="J198" s="17" t="s">
        <v>21</v>
      </c>
      <c r="L198" s="17">
        <v>3.75</v>
      </c>
      <c r="U198" s="18" t="s">
        <v>17</v>
      </c>
      <c r="V198" s="18">
        <v>2</v>
      </c>
      <c r="W198" s="18">
        <v>2</v>
      </c>
      <c r="X198" s="18" t="s">
        <v>38</v>
      </c>
      <c r="AA198" s="18" t="s">
        <v>102</v>
      </c>
      <c r="AB198" s="19" t="s">
        <v>20</v>
      </c>
      <c r="AD198" s="19" t="s">
        <v>20</v>
      </c>
    </row>
    <row r="199" spans="1:32" x14ac:dyDescent="0.25">
      <c r="A199" s="14" t="s">
        <v>810</v>
      </c>
      <c r="B199" s="60">
        <f>VLOOKUP(A199,Pop!A249:B1193,2,FALSE)</f>
        <v>1296</v>
      </c>
      <c r="C199" s="15" t="s">
        <v>17</v>
      </c>
      <c r="D199" s="17">
        <v>48</v>
      </c>
      <c r="E199" s="17" t="s">
        <v>17</v>
      </c>
      <c r="F199" s="17">
        <v>16.100000000000001</v>
      </c>
      <c r="G199" s="39">
        <f>VLOOKUP(A199,'2016 Results'!C252:AF565,18,FALSE)</f>
        <v>5</v>
      </c>
      <c r="H199" s="39">
        <f t="shared" si="3"/>
        <v>11.100000000000001</v>
      </c>
      <c r="I199" s="17">
        <v>1000</v>
      </c>
      <c r="J199" s="17" t="s">
        <v>21</v>
      </c>
      <c r="L199" s="17" t="s">
        <v>815</v>
      </c>
      <c r="M199" s="17" t="s">
        <v>816</v>
      </c>
      <c r="P199" s="17" t="s">
        <v>175</v>
      </c>
      <c r="T199" s="17" t="s">
        <v>814</v>
      </c>
      <c r="U199" s="18" t="s">
        <v>20</v>
      </c>
      <c r="AB199" s="19" t="s">
        <v>20</v>
      </c>
      <c r="AD199" s="19" t="s">
        <v>20</v>
      </c>
    </row>
    <row r="200" spans="1:32" x14ac:dyDescent="0.25">
      <c r="A200" s="14" t="s">
        <v>2094</v>
      </c>
      <c r="B200" s="60">
        <f>VLOOKUP(A200,Pop!A250:B1194,2,FALSE)</f>
        <v>983</v>
      </c>
      <c r="C200" s="15" t="s">
        <v>17</v>
      </c>
      <c r="D200" s="17">
        <v>75.3</v>
      </c>
      <c r="E200" s="17" t="s">
        <v>17</v>
      </c>
      <c r="F200" s="17">
        <v>25</v>
      </c>
      <c r="G200" s="39">
        <f>VLOOKUP(A200,'2016 Results'!C253:AF566,18,FALSE)</f>
        <v>30</v>
      </c>
      <c r="H200" s="39">
        <f t="shared" si="3"/>
        <v>-5</v>
      </c>
      <c r="I200" s="17" t="s">
        <v>95</v>
      </c>
      <c r="J200" s="17" t="s">
        <v>21</v>
      </c>
      <c r="L200" s="17">
        <v>5.03</v>
      </c>
      <c r="P200" s="17" t="s">
        <v>197</v>
      </c>
      <c r="U200" s="18" t="s">
        <v>20</v>
      </c>
      <c r="AB200" s="19" t="s">
        <v>20</v>
      </c>
      <c r="AD200" s="19" t="s">
        <v>17</v>
      </c>
      <c r="AE200" s="54">
        <v>7</v>
      </c>
    </row>
    <row r="201" spans="1:32" x14ac:dyDescent="0.25">
      <c r="A201" s="14" t="s">
        <v>2266</v>
      </c>
      <c r="B201" s="60">
        <f>VLOOKUP(A201,Pop!A251:B1195,2,FALSE)</f>
        <v>82684</v>
      </c>
      <c r="C201" s="15" t="s">
        <v>17</v>
      </c>
      <c r="D201" s="17" t="s">
        <v>1938</v>
      </c>
      <c r="E201" s="17" t="s">
        <v>17</v>
      </c>
      <c r="F201" s="17">
        <v>10.95</v>
      </c>
      <c r="G201" s="39" t="str">
        <f>VLOOKUP(A201,'2016 Results'!C254:AF567,18,FALSE)</f>
        <v/>
      </c>
      <c r="H201" s="39"/>
      <c r="I201" s="17">
        <v>2</v>
      </c>
      <c r="J201" s="17" t="s">
        <v>38</v>
      </c>
      <c r="K201" s="17" t="s">
        <v>2069</v>
      </c>
      <c r="L201" s="17">
        <v>4.1050000000000004</v>
      </c>
      <c r="P201" s="17" t="s">
        <v>22</v>
      </c>
      <c r="U201" s="18" t="s">
        <v>17</v>
      </c>
      <c r="V201" s="18">
        <v>1.2</v>
      </c>
      <c r="W201" s="18" t="s">
        <v>1938</v>
      </c>
      <c r="AA201" s="18" t="s">
        <v>2070</v>
      </c>
      <c r="AB201" s="19" t="s">
        <v>20</v>
      </c>
      <c r="AD201" s="19" t="s">
        <v>20</v>
      </c>
      <c r="AF201" s="57" t="s">
        <v>2951</v>
      </c>
    </row>
    <row r="202" spans="1:32" x14ac:dyDescent="0.25">
      <c r="A202" s="14" t="s">
        <v>2259</v>
      </c>
      <c r="B202" s="60">
        <f>VLOOKUP(A202,Pop!A252:B1196,2,FALSE)</f>
        <v>973</v>
      </c>
      <c r="C202" s="15" t="s">
        <v>17</v>
      </c>
      <c r="D202" s="17" t="s">
        <v>287</v>
      </c>
      <c r="E202" s="17" t="s">
        <v>17</v>
      </c>
      <c r="F202" s="17" t="s">
        <v>287</v>
      </c>
      <c r="G202" s="39">
        <f>VLOOKUP(A202,'2016 Results'!C255:AF568,18,FALSE)</f>
        <v>26</v>
      </c>
      <c r="H202" s="39"/>
      <c r="I202" s="17" t="s">
        <v>287</v>
      </c>
      <c r="J202" s="17" t="s">
        <v>21</v>
      </c>
      <c r="U202" s="18" t="s">
        <v>20</v>
      </c>
      <c r="AB202" s="19" t="s">
        <v>20</v>
      </c>
      <c r="AD202" s="19" t="s">
        <v>20</v>
      </c>
    </row>
    <row r="203" spans="1:32" x14ac:dyDescent="0.25">
      <c r="A203" s="14" t="s">
        <v>1265</v>
      </c>
      <c r="B203" s="60">
        <f>VLOOKUP(A203,Pop!A254:B1198,2,FALSE)</f>
        <v>367</v>
      </c>
      <c r="C203" s="15" t="s">
        <v>17</v>
      </c>
      <c r="D203" s="17">
        <v>20</v>
      </c>
      <c r="E203" s="17" t="s">
        <v>17</v>
      </c>
      <c r="F203" s="17">
        <v>15.5</v>
      </c>
      <c r="G203" s="39" t="e">
        <f>VLOOKUP(A203,'2016 Results'!C257:AF570,18,FALSE)</f>
        <v>#N/A</v>
      </c>
      <c r="H203" s="39"/>
      <c r="I203" s="17">
        <v>2000</v>
      </c>
      <c r="J203" s="17" t="s">
        <v>21</v>
      </c>
      <c r="L203" s="17">
        <v>2E-3</v>
      </c>
      <c r="N203" s="17">
        <v>1</v>
      </c>
      <c r="P203" s="17" t="s">
        <v>19</v>
      </c>
      <c r="U203" s="18" t="s">
        <v>20</v>
      </c>
      <c r="AB203" s="19" t="s">
        <v>20</v>
      </c>
      <c r="AD203" s="19" t="s">
        <v>20</v>
      </c>
    </row>
    <row r="204" spans="1:32" x14ac:dyDescent="0.25">
      <c r="A204" s="14" t="s">
        <v>1394</v>
      </c>
      <c r="B204" s="60">
        <f>VLOOKUP(A204,Pop!A255:B1199,2,FALSE)</f>
        <v>144</v>
      </c>
      <c r="C204" s="15" t="s">
        <v>17</v>
      </c>
      <c r="D204" s="17">
        <v>34</v>
      </c>
      <c r="E204" s="17" t="s">
        <v>17</v>
      </c>
      <c r="F204" s="17">
        <v>34</v>
      </c>
      <c r="G204" s="39" t="str">
        <f>VLOOKUP(A204,'2016 Results'!C258:AF571,18,FALSE)</f>
        <v/>
      </c>
      <c r="H204" s="39"/>
      <c r="I204" s="17" t="s">
        <v>1398</v>
      </c>
      <c r="J204" s="17" t="s">
        <v>21</v>
      </c>
      <c r="L204" s="17" t="s">
        <v>242</v>
      </c>
      <c r="N204" s="17">
        <v>34</v>
      </c>
      <c r="P204" s="17" t="s">
        <v>19</v>
      </c>
      <c r="U204" s="18" t="s">
        <v>20</v>
      </c>
      <c r="AB204" s="19" t="s">
        <v>17</v>
      </c>
      <c r="AC204" s="19">
        <v>17</v>
      </c>
      <c r="AD204" s="19" t="s">
        <v>20</v>
      </c>
    </row>
    <row r="205" spans="1:32" ht="45" x14ac:dyDescent="0.25">
      <c r="A205" s="14" t="s">
        <v>526</v>
      </c>
      <c r="B205" s="60">
        <f>VLOOKUP(A205,Pop!A256:B1200,2,FALSE)</f>
        <v>1074</v>
      </c>
      <c r="C205" s="15" t="s">
        <v>17</v>
      </c>
      <c r="D205" s="17">
        <v>21</v>
      </c>
      <c r="E205" s="17" t="s">
        <v>17</v>
      </c>
      <c r="F205" s="17">
        <v>17.5</v>
      </c>
      <c r="G205" s="39" t="str">
        <f>VLOOKUP(A205,'2016 Results'!C259:AF572,18,FALSE)</f>
        <v/>
      </c>
      <c r="H205" s="39"/>
      <c r="I205" s="17">
        <v>2000</v>
      </c>
      <c r="J205" s="17" t="s">
        <v>21</v>
      </c>
      <c r="L205" s="17">
        <v>8.7500000000000008E-3</v>
      </c>
      <c r="M205" s="17">
        <v>100</v>
      </c>
      <c r="N205" s="17">
        <v>8.75</v>
      </c>
      <c r="P205" s="17" t="s">
        <v>18</v>
      </c>
      <c r="R205" s="17" t="s">
        <v>531</v>
      </c>
      <c r="T205" s="17" t="s">
        <v>532</v>
      </c>
      <c r="U205" s="18" t="s">
        <v>20</v>
      </c>
      <c r="AB205" s="19" t="s">
        <v>20</v>
      </c>
      <c r="AD205" s="19" t="s">
        <v>17</v>
      </c>
      <c r="AE205" s="54">
        <v>5.25</v>
      </c>
      <c r="AF205" s="57" t="s">
        <v>533</v>
      </c>
    </row>
    <row r="206" spans="1:32" x14ac:dyDescent="0.25">
      <c r="A206" s="14" t="s">
        <v>2161</v>
      </c>
      <c r="B206" s="60">
        <f>VLOOKUP(A206,Pop!A259:B1203,2,FALSE)</f>
        <v>422</v>
      </c>
      <c r="C206" s="15" t="s">
        <v>17</v>
      </c>
      <c r="E206" s="17" t="s">
        <v>17</v>
      </c>
      <c r="F206" s="17">
        <v>9.6199999999999992</v>
      </c>
      <c r="G206" s="39" t="e">
        <f>VLOOKUP(A206,'2016 Results'!C262:AF575,18,FALSE)</f>
        <v>#N/A</v>
      </c>
      <c r="H206" s="39"/>
      <c r="I206" s="17">
        <v>1000</v>
      </c>
      <c r="J206" s="17" t="s">
        <v>21</v>
      </c>
      <c r="L206" s="17">
        <v>6.0200000000000002E-3</v>
      </c>
      <c r="P206" s="17" t="s">
        <v>210</v>
      </c>
      <c r="U206" s="18" t="s">
        <v>47</v>
      </c>
      <c r="AB206" s="19" t="s">
        <v>17</v>
      </c>
      <c r="AC206" s="19">
        <v>20</v>
      </c>
      <c r="AD206" s="19" t="s">
        <v>20</v>
      </c>
    </row>
    <row r="207" spans="1:32" x14ac:dyDescent="0.25">
      <c r="A207" s="14" t="s">
        <v>983</v>
      </c>
      <c r="B207" s="60">
        <f>VLOOKUP(A207,Pop!A260:B1204,2,FALSE)</f>
        <v>689</v>
      </c>
      <c r="C207" s="15" t="s">
        <v>17</v>
      </c>
      <c r="D207" s="22">
        <v>34.46</v>
      </c>
      <c r="E207" s="17" t="s">
        <v>17</v>
      </c>
      <c r="F207" s="22">
        <v>18</v>
      </c>
      <c r="G207" s="39" t="str">
        <f>VLOOKUP(A207,'2016 Results'!C263:AF576,18,FALSE)</f>
        <v/>
      </c>
      <c r="H207" s="39"/>
      <c r="I207" s="25">
        <v>2000</v>
      </c>
      <c r="J207" s="17" t="s">
        <v>21</v>
      </c>
      <c r="L207" s="17" t="s">
        <v>990</v>
      </c>
      <c r="M207" s="28">
        <v>0.6</v>
      </c>
      <c r="N207" s="28">
        <v>0.6</v>
      </c>
      <c r="P207" s="17" t="s">
        <v>19</v>
      </c>
      <c r="U207" s="18" t="s">
        <v>20</v>
      </c>
      <c r="AB207" s="19" t="s">
        <v>20</v>
      </c>
      <c r="AD207" s="19" t="s">
        <v>17</v>
      </c>
      <c r="AE207" s="54" t="s">
        <v>991</v>
      </c>
    </row>
    <row r="208" spans="1:32" x14ac:dyDescent="0.25">
      <c r="A208" s="14" t="s">
        <v>1681</v>
      </c>
      <c r="B208" s="60">
        <f>VLOOKUP(A208,Pop!A261:B1205,2,FALSE)</f>
        <v>1468</v>
      </c>
      <c r="C208" s="15" t="s">
        <v>17</v>
      </c>
      <c r="D208" s="17" t="s">
        <v>1111</v>
      </c>
      <c r="E208" s="17" t="s">
        <v>17</v>
      </c>
      <c r="F208" s="17">
        <v>13.55</v>
      </c>
      <c r="G208" s="39" t="e">
        <f>VLOOKUP(A208,'2016 Results'!C264:AF577,18,FALSE)</f>
        <v>#N/A</v>
      </c>
      <c r="H208" s="39"/>
      <c r="I208" s="17">
        <v>1000</v>
      </c>
      <c r="J208" s="17" t="s">
        <v>21</v>
      </c>
      <c r="L208" s="17">
        <v>6.09</v>
      </c>
      <c r="U208" s="18" t="s">
        <v>17</v>
      </c>
      <c r="V208" s="18">
        <v>6.25</v>
      </c>
      <c r="W208" s="18">
        <v>6.25</v>
      </c>
      <c r="X208" s="18" t="s">
        <v>38</v>
      </c>
      <c r="Z208" s="18" t="s">
        <v>1341</v>
      </c>
      <c r="AA208" s="18" t="s">
        <v>1691</v>
      </c>
      <c r="AB208" s="19" t="s">
        <v>20</v>
      </c>
      <c r="AD208" s="19" t="s">
        <v>17</v>
      </c>
      <c r="AE208" s="54" t="s">
        <v>1692</v>
      </c>
      <c r="AF208" s="57" t="s">
        <v>1693</v>
      </c>
    </row>
    <row r="209" spans="1:32" x14ac:dyDescent="0.25">
      <c r="A209" s="14" t="s">
        <v>489</v>
      </c>
      <c r="B209" s="60">
        <f>VLOOKUP(A209,Pop!A262:B1206,2,FALSE)</f>
        <v>296</v>
      </c>
      <c r="C209" s="15" t="s">
        <v>17</v>
      </c>
      <c r="D209" s="17">
        <v>19.39</v>
      </c>
      <c r="E209" s="17" t="s">
        <v>17</v>
      </c>
      <c r="F209" s="17">
        <v>16</v>
      </c>
      <c r="G209" s="39" t="str">
        <f>VLOOKUP(A209,'2016 Results'!C265:AF578,18,FALSE)</f>
        <v/>
      </c>
      <c r="H209" s="39"/>
      <c r="I209" s="17" t="s">
        <v>494</v>
      </c>
      <c r="J209" s="17" t="s">
        <v>21</v>
      </c>
      <c r="L209" s="17" t="s">
        <v>495</v>
      </c>
      <c r="N209" s="17" t="s">
        <v>497</v>
      </c>
      <c r="P209" s="17" t="s">
        <v>80</v>
      </c>
      <c r="U209" s="18" t="s">
        <v>20</v>
      </c>
      <c r="AB209" s="19" t="s">
        <v>20</v>
      </c>
      <c r="AD209" s="19" t="s">
        <v>17</v>
      </c>
      <c r="AF209" s="57" t="s">
        <v>498</v>
      </c>
    </row>
    <row r="210" spans="1:32" x14ac:dyDescent="0.25">
      <c r="A210" s="14" t="s">
        <v>748</v>
      </c>
      <c r="B210" s="60">
        <f>VLOOKUP(A210,Pop!A263:B1207,2,FALSE)</f>
        <v>3431</v>
      </c>
      <c r="C210" s="15" t="s">
        <v>17</v>
      </c>
      <c r="D210" s="17" t="s">
        <v>755</v>
      </c>
      <c r="E210" s="17" t="s">
        <v>17</v>
      </c>
      <c r="F210" s="17">
        <v>10.61</v>
      </c>
      <c r="G210" s="39" t="e">
        <f>VLOOKUP(A210,'2016 Results'!C266:AF579,18,FALSE)</f>
        <v>#N/A</v>
      </c>
      <c r="H210" s="39"/>
      <c r="I210" s="17">
        <v>0</v>
      </c>
      <c r="J210" s="17" t="s">
        <v>227</v>
      </c>
      <c r="L210" s="17">
        <v>1.59</v>
      </c>
      <c r="O210" s="17" t="s">
        <v>756</v>
      </c>
      <c r="P210" s="17" t="s">
        <v>42</v>
      </c>
      <c r="T210" s="17" t="s">
        <v>756</v>
      </c>
      <c r="U210" s="18" t="s">
        <v>17</v>
      </c>
      <c r="V210" s="18">
        <v>2</v>
      </c>
      <c r="W210" s="18">
        <v>3</v>
      </c>
      <c r="X210" s="18" t="s">
        <v>38</v>
      </c>
      <c r="AA210" s="18" t="s">
        <v>757</v>
      </c>
      <c r="AB210" s="19" t="s">
        <v>20</v>
      </c>
      <c r="AD210" s="19" t="s">
        <v>20</v>
      </c>
    </row>
    <row r="211" spans="1:32" x14ac:dyDescent="0.25">
      <c r="A211" s="14" t="s">
        <v>2256</v>
      </c>
      <c r="B211" s="60">
        <f>VLOOKUP(A211,Pop!A264:B1208,2,FALSE)</f>
        <v>1648</v>
      </c>
      <c r="C211" s="15" t="s">
        <v>17</v>
      </c>
      <c r="D211" s="17">
        <v>32.200000000000003</v>
      </c>
      <c r="E211" s="17" t="s">
        <v>17</v>
      </c>
      <c r="F211" s="17" t="s">
        <v>1750</v>
      </c>
      <c r="G211" s="39">
        <f>VLOOKUP(A211,'2016 Results'!C267:AF580,18,FALSE)</f>
        <v>32</v>
      </c>
      <c r="H211" s="39"/>
      <c r="I211" s="17">
        <v>4000</v>
      </c>
      <c r="J211" s="17" t="s">
        <v>21</v>
      </c>
      <c r="L211" s="17" t="s">
        <v>1749</v>
      </c>
      <c r="N211" s="17">
        <v>3.3</v>
      </c>
      <c r="P211" s="17" t="s">
        <v>19</v>
      </c>
      <c r="U211" s="18" t="s">
        <v>20</v>
      </c>
      <c r="AB211" s="19" t="s">
        <v>20</v>
      </c>
      <c r="AD211" s="19" t="s">
        <v>20</v>
      </c>
      <c r="AF211" s="57" t="s">
        <v>2945</v>
      </c>
    </row>
    <row r="212" spans="1:32" x14ac:dyDescent="0.25">
      <c r="A212" s="14" t="s">
        <v>1057</v>
      </c>
      <c r="B212" s="60">
        <f>VLOOKUP(A212,Pop!A265:B1209,2,FALSE)</f>
        <v>821</v>
      </c>
      <c r="C212" s="15" t="s">
        <v>17</v>
      </c>
      <c r="E212" s="17" t="s">
        <v>17</v>
      </c>
      <c r="F212" s="17">
        <v>17.62</v>
      </c>
      <c r="G212" s="39" t="str">
        <f>VLOOKUP(A212,'2016 Results'!C268:AF581,18,FALSE)</f>
        <v/>
      </c>
      <c r="H212" s="39"/>
      <c r="I212" s="17">
        <v>0</v>
      </c>
      <c r="J212" s="17" t="s">
        <v>21</v>
      </c>
      <c r="L212" s="17">
        <v>3.53</v>
      </c>
      <c r="N212" s="17">
        <v>3.53</v>
      </c>
      <c r="P212" s="17" t="s">
        <v>80</v>
      </c>
      <c r="S212" s="17">
        <v>800000</v>
      </c>
      <c r="U212" s="18" t="s">
        <v>20</v>
      </c>
      <c r="AB212" s="19" t="s">
        <v>20</v>
      </c>
      <c r="AD212" s="19" t="s">
        <v>20</v>
      </c>
    </row>
    <row r="213" spans="1:32" x14ac:dyDescent="0.25">
      <c r="A213" s="14" t="s">
        <v>522</v>
      </c>
      <c r="B213" s="60">
        <f>VLOOKUP(A213,Pop!A266:B1210,2,FALSE)</f>
        <v>2028</v>
      </c>
      <c r="C213" s="15" t="s">
        <v>17</v>
      </c>
      <c r="D213" s="17">
        <v>24170</v>
      </c>
      <c r="E213" s="17" t="s">
        <v>17</v>
      </c>
      <c r="G213" s="39"/>
      <c r="H213" s="39">
        <f t="shared" si="3"/>
        <v>0</v>
      </c>
      <c r="I213" s="17">
        <v>1000</v>
      </c>
      <c r="J213" s="17" t="s">
        <v>21</v>
      </c>
      <c r="L213" s="17">
        <v>492</v>
      </c>
      <c r="M213" s="17">
        <v>100</v>
      </c>
      <c r="N213" s="17">
        <v>492</v>
      </c>
      <c r="P213" s="17" t="s">
        <v>19</v>
      </c>
      <c r="U213" s="18" t="s">
        <v>47</v>
      </c>
      <c r="AB213" s="19" t="s">
        <v>17</v>
      </c>
      <c r="AC213" s="19">
        <v>1273</v>
      </c>
      <c r="AD213" s="19" t="s">
        <v>20</v>
      </c>
    </row>
    <row r="214" spans="1:32" x14ac:dyDescent="0.25">
      <c r="A214" s="14" t="s">
        <v>1967</v>
      </c>
      <c r="B214" s="60">
        <f>VLOOKUP(A214,Pop!A267:B1211,2,FALSE)</f>
        <v>649</v>
      </c>
      <c r="C214" s="15" t="s">
        <v>17</v>
      </c>
      <c r="D214" s="17">
        <v>27.28</v>
      </c>
      <c r="E214" s="17" t="s">
        <v>17</v>
      </c>
      <c r="F214" s="17">
        <v>11.67</v>
      </c>
      <c r="G214" s="39" t="e">
        <f>VLOOKUP(A214,'2016 Results'!C270:AF583,18,FALSE)</f>
        <v>#N/A</v>
      </c>
      <c r="H214" s="39"/>
      <c r="I214" s="17">
        <v>1167</v>
      </c>
      <c r="J214" s="17" t="s">
        <v>21</v>
      </c>
      <c r="L214" s="17">
        <v>1.1999999999999999E-3</v>
      </c>
      <c r="N214" s="17">
        <v>21.67</v>
      </c>
      <c r="P214" s="17" t="s">
        <v>22</v>
      </c>
      <c r="R214" s="17">
        <v>993680</v>
      </c>
      <c r="U214" s="18" t="s">
        <v>20</v>
      </c>
      <c r="AB214" s="19" t="s">
        <v>20</v>
      </c>
      <c r="AD214" s="19" t="s">
        <v>20</v>
      </c>
    </row>
    <row r="215" spans="1:32" x14ac:dyDescent="0.25">
      <c r="A215" s="14" t="s">
        <v>2246</v>
      </c>
      <c r="B215" s="60">
        <f>VLOOKUP(A215,Pop!A268:B1212,2,FALSE)</f>
        <v>165</v>
      </c>
      <c r="C215" s="15" t="s">
        <v>17</v>
      </c>
      <c r="D215" s="17">
        <v>23.5</v>
      </c>
      <c r="E215" s="17" t="s">
        <v>17</v>
      </c>
      <c r="F215" s="17">
        <v>23.5</v>
      </c>
      <c r="G215" s="39" t="str">
        <f>VLOOKUP(A215,'2016 Results'!C271:AF584,18,FALSE)</f>
        <v/>
      </c>
      <c r="H215" s="39"/>
      <c r="I215" s="17">
        <v>3400</v>
      </c>
      <c r="J215" s="17" t="s">
        <v>21</v>
      </c>
      <c r="L215" s="17" t="s">
        <v>1458</v>
      </c>
      <c r="N215" s="17" t="s">
        <v>1459</v>
      </c>
      <c r="P215" s="17" t="s">
        <v>19</v>
      </c>
      <c r="U215" s="18" t="s">
        <v>20</v>
      </c>
      <c r="AB215" s="19" t="s">
        <v>20</v>
      </c>
      <c r="AD215" s="19" t="s">
        <v>17</v>
      </c>
      <c r="AE215" s="54">
        <v>13.65</v>
      </c>
      <c r="AF215" s="57" t="s">
        <v>1460</v>
      </c>
    </row>
    <row r="216" spans="1:32" x14ac:dyDescent="0.25">
      <c r="A216" s="14" t="s">
        <v>2024</v>
      </c>
      <c r="B216" s="60">
        <f>VLOOKUP(A216,Pop!A269:B1213,2,FALSE)</f>
        <v>536</v>
      </c>
      <c r="C216" s="15" t="s">
        <v>17</v>
      </c>
      <c r="D216" s="17">
        <v>20</v>
      </c>
      <c r="E216" s="17" t="s">
        <v>17</v>
      </c>
      <c r="F216" s="17">
        <v>11</v>
      </c>
      <c r="G216" s="39" t="e">
        <f>VLOOKUP(A216,'2016 Results'!C272:AF585,18,FALSE)</f>
        <v>#N/A</v>
      </c>
      <c r="H216" s="39"/>
      <c r="I216" s="17">
        <v>1000</v>
      </c>
      <c r="J216" s="17" t="s">
        <v>21</v>
      </c>
      <c r="L216" s="17">
        <v>2.2000000000000001E-3</v>
      </c>
      <c r="N216" s="17">
        <v>2.2000000000000002</v>
      </c>
      <c r="P216" s="17" t="s">
        <v>59</v>
      </c>
      <c r="R216" s="17" t="s">
        <v>2028</v>
      </c>
      <c r="U216" s="18" t="s">
        <v>17</v>
      </c>
      <c r="V216" s="18">
        <v>3</v>
      </c>
      <c r="W216" s="18">
        <v>3</v>
      </c>
      <c r="X216" s="18" t="s">
        <v>38</v>
      </c>
      <c r="Z216" s="18" t="s">
        <v>62</v>
      </c>
      <c r="AA216" s="18" t="s">
        <v>2029</v>
      </c>
      <c r="AB216" s="19" t="s">
        <v>17</v>
      </c>
      <c r="AC216" s="19">
        <v>14.5</v>
      </c>
      <c r="AD216" s="19" t="s">
        <v>20</v>
      </c>
    </row>
    <row r="217" spans="1:32" x14ac:dyDescent="0.25">
      <c r="A217" s="14" t="s">
        <v>34</v>
      </c>
      <c r="B217" s="60">
        <f>VLOOKUP(A217,Pop!A270:B1214,2,FALSE)</f>
        <v>879</v>
      </c>
      <c r="C217" s="15" t="s">
        <v>17</v>
      </c>
      <c r="D217" s="17">
        <v>83</v>
      </c>
      <c r="E217" s="17" t="s">
        <v>17</v>
      </c>
      <c r="F217" s="17">
        <v>83</v>
      </c>
      <c r="G217" s="39">
        <f>VLOOKUP(A217,'2016 Results'!C273:AF586,18,FALSE)</f>
        <v>61</v>
      </c>
      <c r="H217" s="39">
        <f t="shared" si="3"/>
        <v>22</v>
      </c>
      <c r="I217" s="17" t="s">
        <v>37</v>
      </c>
      <c r="J217" s="17" t="s">
        <v>38</v>
      </c>
      <c r="K217" s="17" t="s">
        <v>44</v>
      </c>
      <c r="L217" s="17">
        <v>83</v>
      </c>
      <c r="O217" s="17" t="s">
        <v>45</v>
      </c>
      <c r="P217" s="17" t="s">
        <v>42</v>
      </c>
      <c r="T217" s="17" t="s">
        <v>46</v>
      </c>
      <c r="U217" s="18" t="s">
        <v>47</v>
      </c>
      <c r="AB217" s="19" t="s">
        <v>20</v>
      </c>
      <c r="AD217" s="19" t="s">
        <v>17</v>
      </c>
      <c r="AE217" s="54">
        <v>12.5</v>
      </c>
      <c r="AF217" s="57" t="s">
        <v>48</v>
      </c>
    </row>
    <row r="218" spans="1:32" x14ac:dyDescent="0.25">
      <c r="A218" s="14" t="s">
        <v>1300</v>
      </c>
      <c r="B218" s="60">
        <f>VLOOKUP(A218,Pop!A271:B1215,2,FALSE)</f>
        <v>362</v>
      </c>
      <c r="C218" s="15" t="s">
        <v>17</v>
      </c>
      <c r="D218" s="17">
        <v>9</v>
      </c>
      <c r="E218" s="17" t="s">
        <v>17</v>
      </c>
      <c r="F218" s="17">
        <v>9</v>
      </c>
      <c r="G218" s="39" t="e">
        <f>VLOOKUP(A218,'2016 Results'!C274:AF587,18,FALSE)</f>
        <v>#N/A</v>
      </c>
      <c r="H218" s="39"/>
      <c r="I218" s="17">
        <v>3000</v>
      </c>
      <c r="J218" s="17" t="s">
        <v>21</v>
      </c>
      <c r="L218" s="17">
        <v>1.5</v>
      </c>
      <c r="N218" s="17">
        <v>9</v>
      </c>
      <c r="P218" s="17" t="s">
        <v>19</v>
      </c>
      <c r="U218" s="18" t="s">
        <v>20</v>
      </c>
      <c r="AB218" s="19" t="s">
        <v>20</v>
      </c>
      <c r="AD218" s="19" t="s">
        <v>20</v>
      </c>
    </row>
    <row r="219" spans="1:32" x14ac:dyDescent="0.25">
      <c r="A219" s="14" t="s">
        <v>917</v>
      </c>
      <c r="B219" s="60">
        <f>VLOOKUP(A219,Pop!A272:B1216,2,FALSE)</f>
        <v>422</v>
      </c>
      <c r="C219" s="15" t="s">
        <v>17</v>
      </c>
      <c r="D219" s="17">
        <v>47.24</v>
      </c>
      <c r="E219" s="17" t="s">
        <v>17</v>
      </c>
      <c r="F219" s="17">
        <v>30.14</v>
      </c>
      <c r="G219" s="39">
        <f>VLOOKUP(A219,'2016 Results'!C275:AF588,18,FALSE)</f>
        <v>24.26</v>
      </c>
      <c r="H219" s="39">
        <f t="shared" si="3"/>
        <v>5.879999999999999</v>
      </c>
      <c r="I219" s="17">
        <v>0</v>
      </c>
      <c r="J219" s="17" t="s">
        <v>21</v>
      </c>
      <c r="L219" s="17">
        <v>3.42</v>
      </c>
      <c r="M219" s="17">
        <v>100</v>
      </c>
      <c r="N219" s="17">
        <v>3.42</v>
      </c>
      <c r="P219" s="17" t="s">
        <v>19</v>
      </c>
      <c r="U219" s="18" t="s">
        <v>20</v>
      </c>
      <c r="AB219" s="19" t="s">
        <v>17</v>
      </c>
      <c r="AC219" s="19">
        <v>16.39</v>
      </c>
      <c r="AD219" s="19" t="s">
        <v>20</v>
      </c>
    </row>
    <row r="220" spans="1:32" x14ac:dyDescent="0.25">
      <c r="A220" s="14" t="s">
        <v>2040</v>
      </c>
      <c r="B220" s="60">
        <f>VLOOKUP(A220,Pop!A273:B1217,2,FALSE)</f>
        <v>3221</v>
      </c>
      <c r="C220" s="15" t="s">
        <v>17</v>
      </c>
      <c r="D220" s="22">
        <v>37.4</v>
      </c>
      <c r="E220" s="17" t="s">
        <v>17</v>
      </c>
      <c r="F220" s="17" t="s">
        <v>2051</v>
      </c>
      <c r="G220" s="39" t="e">
        <f>VLOOKUP(A220,'2016 Results'!C276:AF589,18,FALSE)</f>
        <v>#N/A</v>
      </c>
      <c r="H220" s="39"/>
      <c r="I220" s="17">
        <v>0</v>
      </c>
      <c r="J220" s="17" t="s">
        <v>38</v>
      </c>
      <c r="K220" s="17" t="s">
        <v>2044</v>
      </c>
      <c r="M220" s="17" t="s">
        <v>2052</v>
      </c>
      <c r="P220" s="17" t="s">
        <v>210</v>
      </c>
      <c r="S220" s="17" t="s">
        <v>2053</v>
      </c>
      <c r="U220" s="18" t="s">
        <v>17</v>
      </c>
      <c r="V220" s="18" t="s">
        <v>2054</v>
      </c>
      <c r="W220" s="18" t="s">
        <v>2054</v>
      </c>
      <c r="X220" s="18" t="s">
        <v>38</v>
      </c>
      <c r="Z220" s="18" t="s">
        <v>2054</v>
      </c>
      <c r="AB220" s="19" t="s">
        <v>17</v>
      </c>
      <c r="AC220" s="19" t="s">
        <v>2055</v>
      </c>
      <c r="AD220" s="19" t="s">
        <v>20</v>
      </c>
    </row>
    <row r="221" spans="1:32" ht="30" x14ac:dyDescent="0.25">
      <c r="A221" s="14" t="s">
        <v>1176</v>
      </c>
      <c r="B221" s="60">
        <f>VLOOKUP(A221,Pop!A274:B1218,2,FALSE)</f>
        <v>919</v>
      </c>
      <c r="C221" s="15" t="s">
        <v>17</v>
      </c>
      <c r="D221" s="17">
        <v>19</v>
      </c>
      <c r="E221" s="17" t="s">
        <v>17</v>
      </c>
      <c r="F221" s="17">
        <v>17</v>
      </c>
      <c r="G221" s="39" t="e">
        <f>VLOOKUP(A221,'2016 Results'!C277:AF590,18,FALSE)</f>
        <v>#N/A</v>
      </c>
      <c r="H221" s="39"/>
      <c r="I221" s="17">
        <v>2000</v>
      </c>
      <c r="J221" s="17" t="s">
        <v>21</v>
      </c>
      <c r="L221" s="17" t="s">
        <v>1184</v>
      </c>
      <c r="N221" s="17" t="s">
        <v>1185</v>
      </c>
      <c r="P221" s="17" t="s">
        <v>19</v>
      </c>
      <c r="U221" s="18" t="s">
        <v>47</v>
      </c>
      <c r="AB221" s="19" t="s">
        <v>20</v>
      </c>
      <c r="AD221" s="19" t="s">
        <v>17</v>
      </c>
      <c r="AE221" s="54" t="s">
        <v>1186</v>
      </c>
    </row>
    <row r="222" spans="1:32" x14ac:dyDescent="0.25">
      <c r="A222" s="14" t="s">
        <v>2222</v>
      </c>
      <c r="B222" s="60">
        <f>VLOOKUP(A222,Pop!A275:B1219,2,FALSE)</f>
        <v>1458</v>
      </c>
      <c r="C222" s="15" t="s">
        <v>17</v>
      </c>
      <c r="D222" s="17">
        <v>46.64</v>
      </c>
      <c r="E222" s="17" t="s">
        <v>17</v>
      </c>
      <c r="F222" s="17">
        <v>46.64</v>
      </c>
      <c r="G222" s="39" t="e">
        <f>VLOOKUP(A222,'2016 Results'!C278:AF591,18,FALSE)</f>
        <v>#N/A</v>
      </c>
      <c r="H222" s="39"/>
      <c r="I222" s="17">
        <v>2000</v>
      </c>
      <c r="J222" s="17" t="s">
        <v>21</v>
      </c>
      <c r="L222" s="17" t="s">
        <v>61</v>
      </c>
      <c r="P222" s="17" t="s">
        <v>59</v>
      </c>
      <c r="U222" s="18" t="s">
        <v>17</v>
      </c>
      <c r="V222" s="18">
        <v>1</v>
      </c>
      <c r="W222" s="18">
        <v>2</v>
      </c>
      <c r="X222" s="18" t="s">
        <v>38</v>
      </c>
      <c r="AA222" s="18" t="s">
        <v>62</v>
      </c>
      <c r="AB222" s="19" t="s">
        <v>20</v>
      </c>
      <c r="AD222" s="19" t="s">
        <v>17</v>
      </c>
      <c r="AE222" s="54" t="s">
        <v>63</v>
      </c>
      <c r="AF222" s="57" t="s">
        <v>64</v>
      </c>
    </row>
    <row r="223" spans="1:32" x14ac:dyDescent="0.25">
      <c r="A223" s="14" t="s">
        <v>1913</v>
      </c>
      <c r="B223" s="60">
        <f>VLOOKUP(A223,Pop!A278:B1222,2,FALSE)</f>
        <v>1629</v>
      </c>
      <c r="C223" s="15" t="s">
        <v>17</v>
      </c>
      <c r="E223" s="17" t="s">
        <v>17</v>
      </c>
      <c r="F223" s="17">
        <v>18.61</v>
      </c>
      <c r="G223" s="39">
        <f>VLOOKUP(A223,'2016 Results'!C281:AF594,18,FALSE)</f>
        <v>9.51</v>
      </c>
      <c r="H223" s="39">
        <f t="shared" si="3"/>
        <v>9.1</v>
      </c>
      <c r="I223" s="25">
        <v>1400</v>
      </c>
      <c r="J223" s="17" t="s">
        <v>21</v>
      </c>
      <c r="L223" s="17">
        <v>6.15</v>
      </c>
      <c r="P223" s="17" t="s">
        <v>175</v>
      </c>
      <c r="T223" s="17" t="s">
        <v>1919</v>
      </c>
      <c r="U223" s="18" t="s">
        <v>20</v>
      </c>
      <c r="AB223" s="19" t="s">
        <v>20</v>
      </c>
      <c r="AD223" s="19" t="s">
        <v>20</v>
      </c>
    </row>
    <row r="224" spans="1:32" x14ac:dyDescent="0.25">
      <c r="A224" s="14" t="s">
        <v>614</v>
      </c>
      <c r="B224" s="60">
        <f>VLOOKUP(A224,Pop!A279:B1223,2,FALSE)</f>
        <v>791</v>
      </c>
      <c r="C224" s="15" t="s">
        <v>17</v>
      </c>
      <c r="D224" s="17">
        <v>72.2</v>
      </c>
      <c r="E224" s="17" t="s">
        <v>17</v>
      </c>
      <c r="F224" s="17">
        <v>52.94</v>
      </c>
      <c r="G224" s="39" t="str">
        <f>VLOOKUP(A224,'2016 Results'!C282:AF595,18,FALSE)</f>
        <v/>
      </c>
      <c r="H224" s="39"/>
      <c r="I224" s="17">
        <v>1500</v>
      </c>
      <c r="J224" s="17" t="s">
        <v>21</v>
      </c>
      <c r="L224" s="17">
        <v>10.5</v>
      </c>
      <c r="P224" s="17" t="s">
        <v>59</v>
      </c>
      <c r="R224" s="17" t="s">
        <v>621</v>
      </c>
      <c r="U224" s="18" t="s">
        <v>20</v>
      </c>
      <c r="AB224" s="19" t="s">
        <v>20</v>
      </c>
      <c r="AD224" s="19" t="s">
        <v>20</v>
      </c>
    </row>
    <row r="225" spans="1:32" x14ac:dyDescent="0.25">
      <c r="A225" s="14" t="s">
        <v>938</v>
      </c>
      <c r="B225" s="60">
        <f>VLOOKUP(A225,Pop!A280:B1224,2,FALSE)</f>
        <v>819</v>
      </c>
      <c r="C225" s="15" t="s">
        <v>17</v>
      </c>
      <c r="D225" s="17">
        <v>80</v>
      </c>
      <c r="E225" s="17" t="s">
        <v>17</v>
      </c>
      <c r="F225" s="17">
        <v>11</v>
      </c>
      <c r="G225" s="39" t="str">
        <f>VLOOKUP(A225,'2016 Results'!C283:AF596,18,FALSE)</f>
        <v/>
      </c>
      <c r="H225" s="39"/>
      <c r="I225" s="17">
        <v>2000</v>
      </c>
      <c r="J225" s="17" t="s">
        <v>21</v>
      </c>
      <c r="O225" s="17" t="s">
        <v>141</v>
      </c>
      <c r="P225" s="17" t="s">
        <v>19</v>
      </c>
      <c r="U225" s="18" t="s">
        <v>20</v>
      </c>
      <c r="AB225" s="19" t="s">
        <v>17</v>
      </c>
      <c r="AC225" s="19">
        <v>12.35</v>
      </c>
      <c r="AD225" s="19" t="s">
        <v>20</v>
      </c>
    </row>
    <row r="226" spans="1:32" x14ac:dyDescent="0.25">
      <c r="A226" s="14" t="s">
        <v>418</v>
      </c>
      <c r="B226" s="60">
        <f>VLOOKUP(A226,Pop!A281:B1225,2,FALSE)</f>
        <v>785</v>
      </c>
      <c r="C226" s="15" t="s">
        <v>17</v>
      </c>
      <c r="D226" s="17">
        <v>14</v>
      </c>
      <c r="E226" s="17" t="s">
        <v>17</v>
      </c>
      <c r="F226" s="17">
        <v>10</v>
      </c>
      <c r="G226" s="39">
        <f>VLOOKUP(A226,'2016 Results'!C284:AF597,18,FALSE)</f>
        <v>10</v>
      </c>
      <c r="H226" s="39">
        <f t="shared" si="3"/>
        <v>0</v>
      </c>
      <c r="I226" s="17">
        <v>1000</v>
      </c>
      <c r="J226" s="17" t="s">
        <v>21</v>
      </c>
      <c r="L226" s="17">
        <v>1</v>
      </c>
      <c r="M226" s="17">
        <v>100</v>
      </c>
      <c r="N226" s="17">
        <v>1</v>
      </c>
      <c r="P226" s="17" t="s">
        <v>19</v>
      </c>
      <c r="U226" s="18" t="s">
        <v>20</v>
      </c>
      <c r="AB226" s="19" t="s">
        <v>20</v>
      </c>
      <c r="AD226" s="19" t="s">
        <v>20</v>
      </c>
    </row>
    <row r="227" spans="1:32" x14ac:dyDescent="0.25">
      <c r="A227" s="14" t="s">
        <v>471</v>
      </c>
      <c r="B227" s="60">
        <f>VLOOKUP(A227,Pop!A282:B1226,2,FALSE)</f>
        <v>2067</v>
      </c>
      <c r="C227" s="15" t="s">
        <v>17</v>
      </c>
      <c r="D227" s="17">
        <v>95.9</v>
      </c>
      <c r="E227" s="17" t="s">
        <v>17</v>
      </c>
      <c r="F227" s="17">
        <v>20.77</v>
      </c>
      <c r="G227" s="39" t="str">
        <f>VLOOKUP(A227,'2016 Results'!C285:AF598,18,FALSE)</f>
        <v/>
      </c>
      <c r="H227" s="39"/>
      <c r="I227" s="17">
        <v>2000</v>
      </c>
      <c r="J227" s="17" t="s">
        <v>21</v>
      </c>
      <c r="L227" s="17">
        <v>12.04</v>
      </c>
      <c r="M227" s="17">
        <v>220</v>
      </c>
      <c r="P227" s="17" t="s">
        <v>59</v>
      </c>
      <c r="R227" s="17">
        <v>3938000</v>
      </c>
      <c r="U227" s="18" t="s">
        <v>20</v>
      </c>
      <c r="AB227" s="19" t="s">
        <v>17</v>
      </c>
      <c r="AC227" s="19">
        <v>12</v>
      </c>
      <c r="AD227" s="19" t="s">
        <v>17</v>
      </c>
      <c r="AE227" s="54">
        <v>4</v>
      </c>
    </row>
    <row r="228" spans="1:32" ht="60" x14ac:dyDescent="0.25">
      <c r="A228" s="14" t="s">
        <v>1777</v>
      </c>
      <c r="B228" s="60">
        <f>VLOOKUP(A228,Pop!A283:B1227,2,FALSE)</f>
        <v>3897</v>
      </c>
      <c r="C228" s="15" t="s">
        <v>17</v>
      </c>
      <c r="D228" s="17" t="s">
        <v>1789</v>
      </c>
      <c r="E228" s="17" t="s">
        <v>17</v>
      </c>
      <c r="F228" s="17" t="s">
        <v>1792</v>
      </c>
      <c r="G228" s="39">
        <f>VLOOKUP(A228,'2016 Results'!C286:AF599,18,FALSE)</f>
        <v>8.68</v>
      </c>
      <c r="H228" s="39"/>
      <c r="I228" s="17" t="s">
        <v>1431</v>
      </c>
      <c r="J228" s="17" t="s">
        <v>21</v>
      </c>
      <c r="L228" s="17">
        <v>3.39</v>
      </c>
      <c r="N228" s="17" t="s">
        <v>1793</v>
      </c>
      <c r="P228" s="17" t="s">
        <v>42</v>
      </c>
      <c r="T228" s="17" t="s">
        <v>1787</v>
      </c>
      <c r="U228" s="18" t="s">
        <v>17</v>
      </c>
      <c r="V228" s="18">
        <v>2</v>
      </c>
      <c r="W228" s="18" t="s">
        <v>1794</v>
      </c>
      <c r="X228" s="18" t="s">
        <v>23</v>
      </c>
      <c r="Y228" s="18" t="s">
        <v>1795</v>
      </c>
      <c r="AB228" s="19" t="s">
        <v>20</v>
      </c>
      <c r="AD228" s="19" t="s">
        <v>17</v>
      </c>
      <c r="AE228" s="54" t="s">
        <v>1796</v>
      </c>
    </row>
    <row r="229" spans="1:32" x14ac:dyDescent="0.25">
      <c r="A229" s="14" t="s">
        <v>1020</v>
      </c>
      <c r="B229" s="60">
        <f>VLOOKUP(A229,Pop!A284:B1228,2,FALSE)</f>
        <v>9874</v>
      </c>
      <c r="C229" s="15" t="s">
        <v>17</v>
      </c>
      <c r="E229" s="17" t="s">
        <v>17</v>
      </c>
      <c r="F229" s="17">
        <v>13.07</v>
      </c>
      <c r="G229" s="39" t="str">
        <f>VLOOKUP(A229,'2016 Results'!C287:AF600,18,FALSE)</f>
        <v/>
      </c>
      <c r="H229" s="39"/>
      <c r="I229" s="17" t="s">
        <v>1031</v>
      </c>
      <c r="J229" s="17" t="s">
        <v>227</v>
      </c>
      <c r="L229" s="17" t="s">
        <v>1027</v>
      </c>
      <c r="M229" s="17" t="s">
        <v>1032</v>
      </c>
      <c r="N229" s="17" t="s">
        <v>1029</v>
      </c>
      <c r="P229" s="17" t="s">
        <v>19</v>
      </c>
      <c r="U229" s="18" t="s">
        <v>20</v>
      </c>
      <c r="AB229" s="19" t="s">
        <v>17</v>
      </c>
      <c r="AD229" s="19" t="s">
        <v>20</v>
      </c>
    </row>
    <row r="230" spans="1:32" x14ac:dyDescent="0.25">
      <c r="A230" s="14" t="s">
        <v>2251</v>
      </c>
      <c r="B230" s="60">
        <f>VLOOKUP(A230,Pop!A285:B1229,2,FALSE)</f>
        <v>966</v>
      </c>
      <c r="C230" s="15" t="s">
        <v>17</v>
      </c>
      <c r="E230" s="17" t="s">
        <v>17</v>
      </c>
      <c r="F230" s="17">
        <v>10.7</v>
      </c>
      <c r="G230" s="39">
        <f>VLOOKUP(A230,'2016 Results'!C288:AF601,18,FALSE)</f>
        <v>10.7</v>
      </c>
      <c r="H230" s="39">
        <f t="shared" si="3"/>
        <v>0</v>
      </c>
      <c r="I230" s="17">
        <v>0</v>
      </c>
      <c r="J230" s="17" t="s">
        <v>21</v>
      </c>
      <c r="L230" s="17" t="s">
        <v>1539</v>
      </c>
      <c r="N230" s="17" t="s">
        <v>1540</v>
      </c>
      <c r="O230" s="17" t="s">
        <v>1541</v>
      </c>
      <c r="P230" s="17" t="s">
        <v>59</v>
      </c>
      <c r="R230" s="17" t="s">
        <v>1538</v>
      </c>
      <c r="U230" s="18" t="s">
        <v>20</v>
      </c>
      <c r="AB230" s="19" t="s">
        <v>20</v>
      </c>
      <c r="AD230" s="19" t="s">
        <v>17</v>
      </c>
      <c r="AE230" s="54">
        <v>8.5</v>
      </c>
      <c r="AF230" s="57" t="s">
        <v>1542</v>
      </c>
    </row>
    <row r="231" spans="1:32" x14ac:dyDescent="0.25">
      <c r="A231" s="14" t="s">
        <v>1093</v>
      </c>
      <c r="B231" s="60">
        <f>VLOOKUP(A231,Pop!A287:B1231,2,FALSE)</f>
        <v>8070</v>
      </c>
      <c r="C231" s="15" t="s">
        <v>17</v>
      </c>
      <c r="E231" s="17" t="s">
        <v>17</v>
      </c>
      <c r="F231" s="17" t="s">
        <v>1100</v>
      </c>
      <c r="G231" s="39" t="e">
        <f>VLOOKUP(A231,'2016 Results'!C290:AF603,18,FALSE)</f>
        <v>#N/A</v>
      </c>
      <c r="H231" s="39"/>
      <c r="I231" s="17">
        <v>0</v>
      </c>
      <c r="J231" s="17" t="s">
        <v>227</v>
      </c>
      <c r="L231" s="17">
        <v>3.75</v>
      </c>
      <c r="O231" s="17">
        <v>23.75</v>
      </c>
      <c r="P231" s="17" t="s">
        <v>19</v>
      </c>
      <c r="U231" s="18" t="s">
        <v>20</v>
      </c>
      <c r="AB231" s="19" t="s">
        <v>20</v>
      </c>
      <c r="AD231" s="19" t="s">
        <v>17</v>
      </c>
      <c r="AE231" s="54">
        <v>3.75</v>
      </c>
    </row>
    <row r="232" spans="1:32" x14ac:dyDescent="0.25">
      <c r="A232" s="14" t="s">
        <v>901</v>
      </c>
      <c r="B232" s="60">
        <f>VLOOKUP(A232,Pop!A288:B1232,2,FALSE)</f>
        <v>1408</v>
      </c>
      <c r="C232" s="15" t="s">
        <v>17</v>
      </c>
      <c r="D232" s="17">
        <v>46.66</v>
      </c>
      <c r="E232" s="17" t="s">
        <v>17</v>
      </c>
      <c r="F232" s="17">
        <v>22.89</v>
      </c>
      <c r="G232" s="39" t="e">
        <f>VLOOKUP(A232,'2016 Results'!C291:AF604,18,FALSE)</f>
        <v>#N/A</v>
      </c>
      <c r="H232" s="39"/>
      <c r="I232" s="17">
        <v>1000</v>
      </c>
      <c r="J232" s="17" t="s">
        <v>21</v>
      </c>
      <c r="L232" s="17">
        <v>6.5</v>
      </c>
      <c r="U232" s="18" t="s">
        <v>17</v>
      </c>
      <c r="V232" s="18">
        <v>4.75</v>
      </c>
      <c r="W232" s="18">
        <v>4.75</v>
      </c>
      <c r="AB232" s="19" t="s">
        <v>20</v>
      </c>
      <c r="AD232" s="19" t="s">
        <v>17</v>
      </c>
      <c r="AE232" s="54">
        <v>6.75</v>
      </c>
    </row>
    <row r="233" spans="1:32" x14ac:dyDescent="0.25">
      <c r="A233" s="14" t="s">
        <v>1648</v>
      </c>
      <c r="B233" s="60">
        <f>VLOOKUP(A233,Pop!A289:B1233,2,FALSE)</f>
        <v>390</v>
      </c>
      <c r="C233" s="15" t="s">
        <v>17</v>
      </c>
      <c r="D233" s="17">
        <v>15.36</v>
      </c>
      <c r="E233" s="17" t="s">
        <v>17</v>
      </c>
      <c r="F233" s="17">
        <v>15.36</v>
      </c>
      <c r="G233" s="39" t="e">
        <f>VLOOKUP(A233,'2016 Results'!C292:AF605,18,FALSE)</f>
        <v>#N/A</v>
      </c>
      <c r="H233" s="39"/>
      <c r="I233" s="17">
        <v>1000</v>
      </c>
      <c r="J233" s="17" t="s">
        <v>21</v>
      </c>
      <c r="L233" s="17">
        <v>2.5</v>
      </c>
      <c r="M233" s="17">
        <v>100</v>
      </c>
      <c r="N233" s="17">
        <v>15.36</v>
      </c>
      <c r="P233" s="17" t="s">
        <v>19</v>
      </c>
      <c r="U233" s="18" t="s">
        <v>20</v>
      </c>
      <c r="AB233" s="19" t="s">
        <v>17</v>
      </c>
      <c r="AC233" s="19">
        <v>20</v>
      </c>
      <c r="AD233" s="19" t="s">
        <v>20</v>
      </c>
    </row>
    <row r="234" spans="1:32" x14ac:dyDescent="0.25">
      <c r="A234" s="14" t="s">
        <v>1076</v>
      </c>
      <c r="B234" s="60">
        <f>VLOOKUP(A234,Pop!A290:B1234,2,FALSE)</f>
        <v>785</v>
      </c>
      <c r="C234" s="15" t="s">
        <v>17</v>
      </c>
      <c r="D234" s="17">
        <v>38.299999999999997</v>
      </c>
      <c r="E234" s="17" t="s">
        <v>17</v>
      </c>
      <c r="F234" s="17">
        <v>19.5</v>
      </c>
      <c r="G234" s="39">
        <f>VLOOKUP(A234,'2016 Results'!C293:AF606,18,FALSE)</f>
        <v>19</v>
      </c>
      <c r="H234" s="39">
        <f t="shared" si="3"/>
        <v>0.5</v>
      </c>
      <c r="I234" s="17">
        <v>0</v>
      </c>
      <c r="J234" s="17" t="s">
        <v>21</v>
      </c>
      <c r="L234" s="17">
        <v>2.36</v>
      </c>
      <c r="N234" s="17">
        <v>2.36</v>
      </c>
      <c r="P234" s="17" t="s">
        <v>59</v>
      </c>
      <c r="R234" s="17" t="s">
        <v>1080</v>
      </c>
      <c r="U234" s="18" t="s">
        <v>20</v>
      </c>
      <c r="AB234" s="19" t="s">
        <v>20</v>
      </c>
      <c r="AD234" s="19" t="s">
        <v>17</v>
      </c>
      <c r="AE234" s="54">
        <v>5</v>
      </c>
    </row>
    <row r="235" spans="1:32" x14ac:dyDescent="0.25">
      <c r="A235" s="14" t="s">
        <v>820</v>
      </c>
      <c r="B235" s="60">
        <f>VLOOKUP(A235,Pop!A291:B1235,2,FALSE)</f>
        <v>2968</v>
      </c>
      <c r="C235" s="15" t="s">
        <v>17</v>
      </c>
      <c r="D235" s="31">
        <v>225</v>
      </c>
      <c r="E235" s="17" t="s">
        <v>17</v>
      </c>
      <c r="F235" s="22">
        <v>8.6</v>
      </c>
      <c r="G235" s="39" t="e">
        <f>VLOOKUP(A235,'2016 Results'!C294:AF607,18,FALSE)</f>
        <v>#N/A</v>
      </c>
      <c r="H235" s="39"/>
      <c r="I235" s="17">
        <v>1</v>
      </c>
      <c r="J235" s="17" t="s">
        <v>21</v>
      </c>
      <c r="L235" s="17" t="s">
        <v>827</v>
      </c>
      <c r="M235" s="28">
        <v>1</v>
      </c>
      <c r="N235" s="17" t="s">
        <v>828</v>
      </c>
      <c r="P235" s="17" t="s">
        <v>59</v>
      </c>
      <c r="R235" s="17" t="s">
        <v>829</v>
      </c>
      <c r="U235" s="18" t="s">
        <v>20</v>
      </c>
      <c r="AB235" s="19" t="s">
        <v>20</v>
      </c>
      <c r="AD235" s="19" t="s">
        <v>17</v>
      </c>
      <c r="AE235" s="53">
        <v>3.75</v>
      </c>
    </row>
    <row r="236" spans="1:32" x14ac:dyDescent="0.25">
      <c r="A236" s="14" t="s">
        <v>1016</v>
      </c>
      <c r="B236" s="60">
        <f>VLOOKUP(A236,Pop!A293:B1237,2,FALSE)</f>
        <v>966</v>
      </c>
      <c r="C236" s="15" t="s">
        <v>17</v>
      </c>
      <c r="D236" s="17">
        <v>27.8</v>
      </c>
      <c r="E236" s="17" t="s">
        <v>17</v>
      </c>
      <c r="F236" s="17">
        <v>11</v>
      </c>
      <c r="G236" s="39" t="e">
        <f>VLOOKUP(A236,'2016 Results'!C296:AF609,18,FALSE)</f>
        <v>#N/A</v>
      </c>
      <c r="H236" s="39"/>
      <c r="I236" s="17">
        <v>2000</v>
      </c>
      <c r="J236" s="17" t="s">
        <v>21</v>
      </c>
      <c r="L236" s="17">
        <v>5.7000000000000002E-3</v>
      </c>
      <c r="N236" s="17" t="s">
        <v>1019</v>
      </c>
      <c r="P236" s="17" t="s">
        <v>19</v>
      </c>
      <c r="U236" s="18" t="s">
        <v>20</v>
      </c>
      <c r="AB236" s="19" t="s">
        <v>20</v>
      </c>
      <c r="AD236" s="19" t="s">
        <v>20</v>
      </c>
    </row>
    <row r="237" spans="1:32" x14ac:dyDescent="0.25">
      <c r="A237" s="14" t="s">
        <v>573</v>
      </c>
      <c r="B237" s="60">
        <f>VLOOKUP(A237,Pop!A294:B1238,2,FALSE)</f>
        <v>132</v>
      </c>
      <c r="C237" s="15" t="s">
        <v>17</v>
      </c>
      <c r="D237" s="17">
        <v>29</v>
      </c>
      <c r="E237" s="17" t="s">
        <v>17</v>
      </c>
      <c r="F237" s="17">
        <v>29</v>
      </c>
      <c r="G237" s="39" t="e">
        <f>VLOOKUP(A237,'2016 Results'!C297:AF610,18,FALSE)</f>
        <v>#N/A</v>
      </c>
      <c r="H237" s="39"/>
      <c r="I237" s="17">
        <v>4000</v>
      </c>
      <c r="J237" s="17" t="s">
        <v>21</v>
      </c>
      <c r="L237" s="17">
        <v>2E-3</v>
      </c>
      <c r="P237" s="17" t="s">
        <v>19</v>
      </c>
      <c r="U237" s="18" t="s">
        <v>20</v>
      </c>
      <c r="AB237" s="19" t="s">
        <v>17</v>
      </c>
      <c r="AC237" s="19">
        <v>17</v>
      </c>
      <c r="AD237" s="19" t="s">
        <v>20</v>
      </c>
    </row>
    <row r="238" spans="1:32" x14ac:dyDescent="0.25">
      <c r="A238" s="14" t="s">
        <v>2243</v>
      </c>
      <c r="B238" s="60">
        <f>VLOOKUP(A238,Pop!A295:B1239,2,FALSE)</f>
        <v>646</v>
      </c>
      <c r="C238" s="15" t="s">
        <v>17</v>
      </c>
      <c r="D238" s="17">
        <v>18.5</v>
      </c>
      <c r="E238" s="17" t="s">
        <v>17</v>
      </c>
      <c r="F238" s="17">
        <v>18.5</v>
      </c>
      <c r="G238" s="39" t="e">
        <f>VLOOKUP(A238,'2016 Results'!C298:AF611,18,FALSE)</f>
        <v>#N/A</v>
      </c>
      <c r="H238" s="39"/>
      <c r="I238" s="17" t="s">
        <v>778</v>
      </c>
      <c r="J238" s="17" t="s">
        <v>21</v>
      </c>
      <c r="L238" s="17" t="s">
        <v>1392</v>
      </c>
      <c r="U238" s="18" t="s">
        <v>20</v>
      </c>
      <c r="AB238" s="19" t="s">
        <v>20</v>
      </c>
      <c r="AD238" s="19" t="s">
        <v>17</v>
      </c>
      <c r="AE238" s="54" t="s">
        <v>1393</v>
      </c>
    </row>
    <row r="239" spans="1:32" x14ac:dyDescent="0.25">
      <c r="A239" s="14" t="s">
        <v>2233</v>
      </c>
      <c r="B239" s="60">
        <f>VLOOKUP(A239,Pop!A297:B1241,2,FALSE)</f>
        <v>2802</v>
      </c>
      <c r="C239" s="15" t="s">
        <v>17</v>
      </c>
      <c r="D239" s="17">
        <v>213.3</v>
      </c>
      <c r="E239" s="17" t="s">
        <v>17</v>
      </c>
      <c r="F239" s="17">
        <v>19.71</v>
      </c>
      <c r="G239" s="39" t="e">
        <f>VLOOKUP(A239,'2016 Results'!C300:AF613,18,FALSE)</f>
        <v>#N/A</v>
      </c>
      <c r="H239" s="39"/>
      <c r="I239" s="17">
        <v>2000</v>
      </c>
      <c r="J239" s="17" t="s">
        <v>21</v>
      </c>
      <c r="L239" s="17" t="s">
        <v>653</v>
      </c>
      <c r="P239" s="17" t="s">
        <v>19</v>
      </c>
      <c r="Q239" s="17" t="s">
        <v>466</v>
      </c>
      <c r="U239" s="18" t="s">
        <v>20</v>
      </c>
      <c r="AB239" s="19" t="s">
        <v>17</v>
      </c>
      <c r="AC239" s="19">
        <v>17.5</v>
      </c>
      <c r="AD239" s="19" t="s">
        <v>20</v>
      </c>
    </row>
    <row r="240" spans="1:32" x14ac:dyDescent="0.25">
      <c r="A240" s="14" t="s">
        <v>1723</v>
      </c>
      <c r="B240" s="60">
        <f>VLOOKUP(A240,Pop!A298:B1242,2,FALSE)</f>
        <v>1134</v>
      </c>
      <c r="C240" s="15" t="s">
        <v>17</v>
      </c>
      <c r="D240" s="31">
        <v>20</v>
      </c>
      <c r="E240" s="17" t="s">
        <v>17</v>
      </c>
      <c r="F240" s="31">
        <v>20</v>
      </c>
      <c r="G240" s="39">
        <f>VLOOKUP(A240,'2016 Results'!C301:AF614,18,FALSE)</f>
        <v>20</v>
      </c>
      <c r="H240" s="39">
        <f t="shared" si="3"/>
        <v>0</v>
      </c>
      <c r="I240" s="17">
        <v>3000</v>
      </c>
      <c r="J240" s="17" t="s">
        <v>21</v>
      </c>
      <c r="L240" s="17" t="s">
        <v>109</v>
      </c>
      <c r="O240" s="17" t="s">
        <v>1726</v>
      </c>
      <c r="P240" s="17" t="s">
        <v>19</v>
      </c>
      <c r="U240" s="18" t="s">
        <v>47</v>
      </c>
      <c r="AB240" s="19" t="s">
        <v>20</v>
      </c>
      <c r="AD240" s="19" t="s">
        <v>20</v>
      </c>
    </row>
    <row r="241" spans="1:32" x14ac:dyDescent="0.25">
      <c r="A241" s="14" t="s">
        <v>790</v>
      </c>
      <c r="B241" s="60">
        <f>VLOOKUP(A241,Pop!A299:B1243,2,FALSE)</f>
        <v>5190</v>
      </c>
      <c r="C241" s="15" t="s">
        <v>17</v>
      </c>
      <c r="D241" s="22">
        <v>90.8</v>
      </c>
      <c r="E241" s="17" t="s">
        <v>17</v>
      </c>
      <c r="F241" s="17" t="s">
        <v>797</v>
      </c>
      <c r="G241" s="39">
        <f>VLOOKUP(A241,'2016 Results'!C302:AF615,18,FALSE)</f>
        <v>11.85</v>
      </c>
      <c r="H241" s="39"/>
      <c r="I241" s="17" t="s">
        <v>793</v>
      </c>
      <c r="J241" s="17" t="s">
        <v>227</v>
      </c>
      <c r="L241" s="17" t="s">
        <v>797</v>
      </c>
      <c r="O241" s="17" t="s">
        <v>798</v>
      </c>
      <c r="P241" s="17" t="s">
        <v>22</v>
      </c>
      <c r="U241" s="18" t="s">
        <v>20</v>
      </c>
      <c r="AB241" s="19" t="s">
        <v>20</v>
      </c>
      <c r="AD241" s="19" t="s">
        <v>20</v>
      </c>
    </row>
    <row r="242" spans="1:32" ht="30" x14ac:dyDescent="0.25">
      <c r="A242" s="14" t="s">
        <v>1303</v>
      </c>
      <c r="B242" s="60">
        <f>VLOOKUP(A242,Pop!A300:B1244,2,FALSE)</f>
        <v>850</v>
      </c>
      <c r="C242" s="15" t="s">
        <v>17</v>
      </c>
      <c r="D242" s="31">
        <v>37</v>
      </c>
      <c r="E242" s="17" t="s">
        <v>17</v>
      </c>
      <c r="F242" s="22">
        <v>20</v>
      </c>
      <c r="G242" s="39" t="str">
        <f>VLOOKUP(A242,'2016 Results'!C303:AF616,18,FALSE)</f>
        <v/>
      </c>
      <c r="H242" s="39"/>
      <c r="I242" s="25">
        <v>1000</v>
      </c>
      <c r="J242" s="17" t="s">
        <v>21</v>
      </c>
      <c r="L242" s="22">
        <v>5.6</v>
      </c>
      <c r="M242" s="28">
        <v>2</v>
      </c>
      <c r="N242" s="22">
        <v>20</v>
      </c>
      <c r="P242" s="17" t="s">
        <v>147</v>
      </c>
      <c r="S242" s="17" t="s">
        <v>1307</v>
      </c>
      <c r="U242" s="18" t="s">
        <v>20</v>
      </c>
      <c r="AB242" s="19" t="s">
        <v>20</v>
      </c>
      <c r="AD242" s="19" t="s">
        <v>17</v>
      </c>
      <c r="AE242" s="54" t="s">
        <v>1308</v>
      </c>
    </row>
    <row r="243" spans="1:32" x14ac:dyDescent="0.25">
      <c r="A243" s="14" t="s">
        <v>2218</v>
      </c>
      <c r="B243" s="60">
        <f>VLOOKUP(A243,Pop!A302:B1246,2,FALSE)</f>
        <v>229</v>
      </c>
      <c r="C243" s="15" t="s">
        <v>17</v>
      </c>
      <c r="D243" s="17">
        <v>45</v>
      </c>
      <c r="E243" s="17" t="s">
        <v>17</v>
      </c>
      <c r="F243" s="17">
        <v>45</v>
      </c>
      <c r="G243" s="39">
        <f>VLOOKUP(A243,'2016 Results'!C305:AF618,18,FALSE)</f>
        <v>45</v>
      </c>
      <c r="H243" s="39">
        <f t="shared" si="3"/>
        <v>0</v>
      </c>
      <c r="I243" s="17" t="s">
        <v>149</v>
      </c>
      <c r="J243" s="17" t="s">
        <v>38</v>
      </c>
      <c r="K243" s="17" t="s">
        <v>1587</v>
      </c>
      <c r="M243" s="17">
        <v>45</v>
      </c>
      <c r="N243" s="17">
        <v>45</v>
      </c>
      <c r="P243" s="17" t="s">
        <v>59</v>
      </c>
      <c r="R243" s="17">
        <v>1100000</v>
      </c>
      <c r="U243" s="18" t="s">
        <v>20</v>
      </c>
      <c r="AB243" s="19" t="s">
        <v>20</v>
      </c>
      <c r="AD243" s="19" t="s">
        <v>20</v>
      </c>
    </row>
    <row r="244" spans="1:32" s="54" customFormat="1" x14ac:dyDescent="0.25">
      <c r="A244" s="14" t="s">
        <v>111</v>
      </c>
      <c r="B244" s="60">
        <f>VLOOKUP(A244,Pop!A304:B1248,2,FALSE)</f>
        <v>515</v>
      </c>
      <c r="C244" s="15" t="s">
        <v>17</v>
      </c>
      <c r="D244" s="17">
        <v>95</v>
      </c>
      <c r="E244" s="17" t="s">
        <v>17</v>
      </c>
      <c r="F244" s="17">
        <v>70</v>
      </c>
      <c r="G244" s="39">
        <f>VLOOKUP(A244,'2016 Results'!C307:AF620,18,FALSE)</f>
        <v>70</v>
      </c>
      <c r="H244" s="39">
        <f t="shared" si="3"/>
        <v>0</v>
      </c>
      <c r="I244" s="17">
        <v>1000</v>
      </c>
      <c r="J244" s="17" t="s">
        <v>21</v>
      </c>
      <c r="K244" s="17"/>
      <c r="L244" s="17" t="s">
        <v>116</v>
      </c>
      <c r="M244" s="17"/>
      <c r="N244" s="17"/>
      <c r="O244" s="17"/>
      <c r="P244" s="17"/>
      <c r="Q244" s="17"/>
      <c r="R244" s="17"/>
      <c r="S244" s="17"/>
      <c r="T244" s="17"/>
      <c r="U244" s="18" t="s">
        <v>17</v>
      </c>
      <c r="V244" s="18">
        <v>1</v>
      </c>
      <c r="W244" s="18">
        <v>1</v>
      </c>
      <c r="X244" s="18" t="s">
        <v>38</v>
      </c>
      <c r="Y244" s="18"/>
      <c r="Z244" s="18"/>
      <c r="AA244" s="18" t="s">
        <v>117</v>
      </c>
      <c r="AB244" s="19" t="s">
        <v>20</v>
      </c>
      <c r="AC244" s="19"/>
      <c r="AD244" s="19" t="s">
        <v>20</v>
      </c>
      <c r="AF244" s="57"/>
    </row>
    <row r="245" spans="1:32" s="54" customFormat="1" x14ac:dyDescent="0.25">
      <c r="A245" s="14" t="s">
        <v>509</v>
      </c>
      <c r="B245" s="60">
        <f>VLOOKUP(A245,Pop!A306:B1250,2,FALSE)</f>
        <v>554</v>
      </c>
      <c r="C245" s="15" t="s">
        <v>17</v>
      </c>
      <c r="D245" s="17">
        <v>48.67</v>
      </c>
      <c r="E245" s="17" t="s">
        <v>17</v>
      </c>
      <c r="F245" s="17">
        <v>48.67</v>
      </c>
      <c r="G245" s="39" t="e">
        <f>VLOOKUP(A245,'2016 Results'!C309:AF622,18,FALSE)</f>
        <v>#N/A</v>
      </c>
      <c r="H245" s="39"/>
      <c r="I245" s="17">
        <v>1000</v>
      </c>
      <c r="J245" s="17" t="s">
        <v>21</v>
      </c>
      <c r="K245" s="17"/>
      <c r="L245" s="17">
        <v>4.76</v>
      </c>
      <c r="M245" s="17">
        <v>48.67</v>
      </c>
      <c r="N245" s="17">
        <v>4.76</v>
      </c>
      <c r="O245" s="17"/>
      <c r="P245" s="17" t="s">
        <v>59</v>
      </c>
      <c r="Q245" s="17"/>
      <c r="R245" s="17" t="s">
        <v>513</v>
      </c>
      <c r="S245" s="17"/>
      <c r="T245" s="17"/>
      <c r="U245" s="18" t="s">
        <v>17</v>
      </c>
      <c r="V245" s="18">
        <v>219</v>
      </c>
      <c r="W245" s="18">
        <v>33</v>
      </c>
      <c r="X245" s="18" t="s">
        <v>21</v>
      </c>
      <c r="Y245" s="18"/>
      <c r="Z245" s="18"/>
      <c r="AA245" s="18" t="s">
        <v>514</v>
      </c>
      <c r="AB245" s="19" t="s">
        <v>20</v>
      </c>
      <c r="AC245" s="19"/>
      <c r="AD245" s="19" t="s">
        <v>20</v>
      </c>
      <c r="AF245" s="5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5"/>
  <sheetViews>
    <sheetView workbookViewId="0">
      <pane ySplit="1" topLeftCell="A20" activePane="bottomLeft" state="frozen"/>
      <selection pane="bottomLeft" activeCell="F8" sqref="F8"/>
    </sheetView>
  </sheetViews>
  <sheetFormatPr defaultRowHeight="15" x14ac:dyDescent="0.25"/>
  <cols>
    <col min="1" max="1" width="15.28515625" style="15" customWidth="1"/>
    <col min="2" max="2" width="15.28515625" style="62" customWidth="1"/>
    <col min="3" max="3" width="12.85546875" style="18" customWidth="1"/>
    <col min="4" max="12" width="9.140625" style="18"/>
    <col min="13" max="15" width="9.140625" style="19"/>
    <col min="16" max="16" width="25.85546875" style="54" customWidth="1"/>
    <col min="17" max="17" width="199.42578125" style="57" customWidth="1"/>
    <col min="18" max="16384" width="9.140625" style="21"/>
  </cols>
  <sheetData>
    <row r="1" spans="1:17" s="51" customFormat="1" ht="135.75" thickBot="1" x14ac:dyDescent="0.3">
      <c r="A1" s="44" t="s">
        <v>2102</v>
      </c>
      <c r="B1" s="58" t="s">
        <v>2934</v>
      </c>
      <c r="C1" s="48" t="s">
        <v>2146</v>
      </c>
      <c r="D1" s="48" t="s">
        <v>2147</v>
      </c>
      <c r="E1" s="48" t="s">
        <v>4450</v>
      </c>
      <c r="F1" s="48" t="s">
        <v>4451</v>
      </c>
      <c r="G1" s="48" t="s">
        <v>4452</v>
      </c>
      <c r="H1" s="48" t="s">
        <v>4450</v>
      </c>
      <c r="I1" s="48" t="s">
        <v>7</v>
      </c>
      <c r="J1" s="48" t="s">
        <v>2149</v>
      </c>
      <c r="K1" s="48" t="s">
        <v>2150</v>
      </c>
      <c r="L1" s="48" t="s">
        <v>13</v>
      </c>
      <c r="M1" s="49" t="s">
        <v>2151</v>
      </c>
      <c r="N1" s="49" t="s">
        <v>2152</v>
      </c>
      <c r="O1" s="49" t="s">
        <v>14</v>
      </c>
      <c r="P1" s="49" t="s">
        <v>2153</v>
      </c>
      <c r="Q1" s="50" t="s">
        <v>15</v>
      </c>
    </row>
    <row r="2" spans="1:17" s="113" customFormat="1" x14ac:dyDescent="0.25">
      <c r="A2" s="105"/>
      <c r="B2" s="106"/>
      <c r="C2" s="110"/>
      <c r="D2" s="110"/>
      <c r="E2" s="110"/>
      <c r="F2" s="114">
        <f>AVERAGE(F3:F256)</f>
        <v>0.19413793103448274</v>
      </c>
      <c r="G2" s="110"/>
      <c r="H2" s="110"/>
      <c r="I2" s="110"/>
      <c r="J2" s="110"/>
      <c r="K2" s="110"/>
      <c r="L2" s="110"/>
      <c r="M2" s="111"/>
      <c r="N2" s="111"/>
      <c r="O2" s="111"/>
      <c r="P2" s="111"/>
      <c r="Q2" s="112"/>
    </row>
    <row r="3" spans="1:17" x14ac:dyDescent="0.25">
      <c r="A3" s="14" t="s">
        <v>1703</v>
      </c>
      <c r="B3" s="60">
        <f>VLOOKUP(A3,Pop!A8:B952,2,FALSE)</f>
        <v>1029</v>
      </c>
      <c r="C3" s="18" t="s">
        <v>17</v>
      </c>
      <c r="D3" s="18">
        <v>2</v>
      </c>
      <c r="E3" s="40">
        <f>VLOOKUP(A3,'2016 Results'!C11:AO323,32,FALSE)</f>
        <v>2</v>
      </c>
      <c r="F3" s="40">
        <f t="shared" ref="F3:F31" si="0">D3-E3</f>
        <v>0</v>
      </c>
      <c r="G3" s="18">
        <v>2</v>
      </c>
      <c r="I3" s="18" t="s">
        <v>21</v>
      </c>
      <c r="L3" s="18" t="s">
        <v>62</v>
      </c>
      <c r="M3" s="19" t="s">
        <v>20</v>
      </c>
      <c r="O3" s="19" t="s">
        <v>17</v>
      </c>
      <c r="P3" s="54">
        <v>5</v>
      </c>
    </row>
    <row r="4" spans="1:17" x14ac:dyDescent="0.25">
      <c r="A4" s="14" t="s">
        <v>690</v>
      </c>
      <c r="B4" s="60">
        <f>VLOOKUP(A4,Pop!A10:B954,2,FALSE)</f>
        <v>14541</v>
      </c>
      <c r="C4" s="18" t="s">
        <v>17</v>
      </c>
      <c r="D4" s="18">
        <v>5</v>
      </c>
      <c r="E4" s="40">
        <f>VLOOKUP(A4,'2016 Results'!C13:AO325,32,FALSE)</f>
        <v>5</v>
      </c>
      <c r="F4" s="40">
        <f t="shared" si="0"/>
        <v>0</v>
      </c>
      <c r="G4" s="18">
        <v>5</v>
      </c>
      <c r="I4" s="18" t="s">
        <v>23</v>
      </c>
      <c r="J4" s="18" t="s">
        <v>695</v>
      </c>
      <c r="L4" s="18" t="s">
        <v>696</v>
      </c>
      <c r="M4" s="19" t="s">
        <v>20</v>
      </c>
      <c r="O4" s="19" t="s">
        <v>17</v>
      </c>
      <c r="P4" s="54">
        <v>2.85</v>
      </c>
    </row>
    <row r="5" spans="1:17" ht="30" x14ac:dyDescent="0.25">
      <c r="A5" s="14" t="s">
        <v>1873</v>
      </c>
      <c r="B5" s="60">
        <f>VLOOKUP(A5,Pop!A34:B978,2,FALSE)</f>
        <v>10103</v>
      </c>
      <c r="C5" s="18" t="s">
        <v>17</v>
      </c>
      <c r="D5" s="18">
        <v>3</v>
      </c>
      <c r="E5" s="40">
        <f>VLOOKUP(A5,'2016 Results'!C37:AO349,32,FALSE)</f>
        <v>3</v>
      </c>
      <c r="F5" s="40">
        <f t="shared" si="0"/>
        <v>0</v>
      </c>
      <c r="G5" s="18" t="s">
        <v>1884</v>
      </c>
      <c r="I5" s="18" t="s">
        <v>23</v>
      </c>
      <c r="J5" s="18" t="s">
        <v>1885</v>
      </c>
      <c r="L5" s="18" t="s">
        <v>1886</v>
      </c>
      <c r="M5" s="19" t="s">
        <v>17</v>
      </c>
      <c r="N5" s="19">
        <v>13.33</v>
      </c>
      <c r="O5" s="19" t="s">
        <v>17</v>
      </c>
      <c r="P5" s="54" t="s">
        <v>1887</v>
      </c>
    </row>
    <row r="6" spans="1:17" x14ac:dyDescent="0.25">
      <c r="A6" s="14" t="s">
        <v>2194</v>
      </c>
      <c r="B6" s="60">
        <f>VLOOKUP(A6,Pop!A36:B980,2,FALSE)</f>
        <v>126326</v>
      </c>
      <c r="C6" s="18" t="s">
        <v>17</v>
      </c>
      <c r="E6" s="40"/>
      <c r="F6" s="40">
        <f t="shared" si="0"/>
        <v>0</v>
      </c>
      <c r="G6" s="18">
        <v>2902</v>
      </c>
      <c r="I6" s="18" t="s">
        <v>38</v>
      </c>
      <c r="K6" s="18" t="s">
        <v>1424</v>
      </c>
      <c r="L6" s="18" t="s">
        <v>1425</v>
      </c>
      <c r="M6" s="19" t="s">
        <v>17</v>
      </c>
      <c r="N6" s="23">
        <v>16.739999999999998</v>
      </c>
      <c r="O6" s="19" t="s">
        <v>17</v>
      </c>
      <c r="P6" s="53">
        <v>4.8</v>
      </c>
    </row>
    <row r="7" spans="1:17" ht="30" x14ac:dyDescent="0.25">
      <c r="A7" s="14" t="s">
        <v>2201</v>
      </c>
      <c r="B7" s="60">
        <f>VLOOKUP(A7,Pop!A38:B982,2,FALSE)</f>
        <v>7652</v>
      </c>
      <c r="C7" s="18" t="s">
        <v>17</v>
      </c>
      <c r="D7" s="18">
        <v>5</v>
      </c>
      <c r="E7" s="40">
        <f>VLOOKUP(A7,'2016 Results'!C41:AO353,32,FALSE)</f>
        <v>4</v>
      </c>
      <c r="F7" s="40">
        <f t="shared" si="0"/>
        <v>1</v>
      </c>
      <c r="G7" s="18">
        <v>5</v>
      </c>
      <c r="I7" s="18" t="s">
        <v>38</v>
      </c>
      <c r="K7" s="18" t="s">
        <v>514</v>
      </c>
      <c r="L7" s="18" t="s">
        <v>1643</v>
      </c>
      <c r="M7" s="19" t="s">
        <v>20</v>
      </c>
      <c r="O7" s="19" t="s">
        <v>20</v>
      </c>
      <c r="Q7" s="57" t="s">
        <v>1644</v>
      </c>
    </row>
    <row r="8" spans="1:17" x14ac:dyDescent="0.25">
      <c r="A8" s="14" t="s">
        <v>243</v>
      </c>
      <c r="B8" s="60">
        <f>VLOOKUP(A8,Pop!A43:B987,2,FALSE)</f>
        <v>15447</v>
      </c>
      <c r="C8" s="18" t="s">
        <v>17</v>
      </c>
      <c r="D8" s="18">
        <v>7.12</v>
      </c>
      <c r="E8" s="40">
        <f>VLOOKUP(A8,'2016 Results'!C46:AO358,32,FALSE)</f>
        <v>5.99</v>
      </c>
      <c r="F8" s="40">
        <f t="shared" si="0"/>
        <v>1.1299999999999999</v>
      </c>
      <c r="G8" s="18">
        <v>7.12</v>
      </c>
      <c r="I8" s="18" t="s">
        <v>38</v>
      </c>
      <c r="L8" s="18" t="s">
        <v>249</v>
      </c>
      <c r="M8" s="19" t="s">
        <v>20</v>
      </c>
      <c r="O8" s="19" t="s">
        <v>17</v>
      </c>
      <c r="P8" s="54">
        <v>11.8</v>
      </c>
      <c r="Q8" s="57" t="s">
        <v>250</v>
      </c>
    </row>
    <row r="9" spans="1:17" x14ac:dyDescent="0.25">
      <c r="A9" s="14" t="s">
        <v>1195</v>
      </c>
      <c r="B9" s="60">
        <f>VLOOKUP(A9,Pop!A72:B1016,2,FALSE)</f>
        <v>683</v>
      </c>
      <c r="C9" s="18" t="s">
        <v>17</v>
      </c>
      <c r="D9" s="18">
        <v>2</v>
      </c>
      <c r="E9" s="40">
        <f>VLOOKUP(A9,'2016 Results'!C75:AO387,32,FALSE)</f>
        <v>3</v>
      </c>
      <c r="F9" s="40">
        <f t="shared" si="0"/>
        <v>-1</v>
      </c>
      <c r="G9" s="18">
        <v>4</v>
      </c>
      <c r="I9" s="18" t="s">
        <v>38</v>
      </c>
      <c r="K9" s="18" t="s">
        <v>1204</v>
      </c>
      <c r="L9" s="18" t="s">
        <v>1205</v>
      </c>
      <c r="M9" s="19" t="s">
        <v>20</v>
      </c>
      <c r="O9" s="19" t="s">
        <v>17</v>
      </c>
      <c r="P9" s="54">
        <v>2.88</v>
      </c>
    </row>
    <row r="10" spans="1:17" x14ac:dyDescent="0.25">
      <c r="A10" s="14" t="s">
        <v>1979</v>
      </c>
      <c r="B10" s="60">
        <f>VLOOKUP(A10,Pop!A74:B1018,2,FALSE)</f>
        <v>438</v>
      </c>
      <c r="C10" s="18" t="s">
        <v>17</v>
      </c>
      <c r="D10" s="18">
        <v>1.25</v>
      </c>
      <c r="E10" s="40">
        <f>VLOOKUP(A10,'2016 Results'!C77:AO389,32,FALSE)</f>
        <v>1.25</v>
      </c>
      <c r="F10" s="40">
        <f t="shared" si="0"/>
        <v>0</v>
      </c>
      <c r="G10" s="18">
        <v>10</v>
      </c>
      <c r="I10" s="18" t="s">
        <v>38</v>
      </c>
      <c r="K10" s="18" t="s">
        <v>1986</v>
      </c>
      <c r="M10" s="19" t="s">
        <v>20</v>
      </c>
      <c r="O10" s="19" t="s">
        <v>17</v>
      </c>
      <c r="P10" s="54">
        <v>1</v>
      </c>
    </row>
    <row r="11" spans="1:17" x14ac:dyDescent="0.25">
      <c r="A11" s="14" t="s">
        <v>2521</v>
      </c>
      <c r="B11" s="60">
        <f>VLOOKUP(A11,Pop!A89:B1033,2,FALSE)</f>
        <v>25206</v>
      </c>
      <c r="C11" s="18" t="s">
        <v>17</v>
      </c>
      <c r="D11" s="33">
        <v>3</v>
      </c>
      <c r="E11" s="40">
        <f>VLOOKUP(A11,'2016 Results'!C92:AO404,32,FALSE)</f>
        <v>3</v>
      </c>
      <c r="F11" s="40">
        <f t="shared" si="0"/>
        <v>0</v>
      </c>
      <c r="G11" s="33">
        <v>9</v>
      </c>
      <c r="H11" s="33"/>
      <c r="I11" s="18" t="s">
        <v>38</v>
      </c>
      <c r="K11" s="18" t="s">
        <v>2021</v>
      </c>
      <c r="L11" s="18" t="s">
        <v>2022</v>
      </c>
      <c r="M11" s="19" t="s">
        <v>17</v>
      </c>
      <c r="N11" s="23">
        <v>14.5</v>
      </c>
      <c r="O11" s="19" t="s">
        <v>17</v>
      </c>
      <c r="P11" s="54" t="s">
        <v>2023</v>
      </c>
    </row>
    <row r="12" spans="1:17" x14ac:dyDescent="0.25">
      <c r="A12" s="14" t="s">
        <v>327</v>
      </c>
      <c r="B12" s="60">
        <f>VLOOKUP(A12,Pop!A92:B1036,2,FALSE)</f>
        <v>3129</v>
      </c>
      <c r="C12" s="18" t="s">
        <v>17</v>
      </c>
      <c r="D12" s="18">
        <v>5.26</v>
      </c>
      <c r="E12" s="40">
        <f>VLOOKUP(A12,'2016 Results'!C95:AO407,32,FALSE)</f>
        <v>3.95</v>
      </c>
      <c r="F12" s="40">
        <f t="shared" si="0"/>
        <v>1.3099999999999996</v>
      </c>
      <c r="G12" s="18">
        <v>5.26</v>
      </c>
      <c r="I12" s="18" t="s">
        <v>38</v>
      </c>
      <c r="L12" s="18" t="s">
        <v>332</v>
      </c>
      <c r="M12" s="19" t="s">
        <v>20</v>
      </c>
      <c r="O12" s="19" t="s">
        <v>17</v>
      </c>
      <c r="P12" s="54">
        <v>2.2000000000000002</v>
      </c>
    </row>
    <row r="13" spans="1:17" x14ac:dyDescent="0.25">
      <c r="A13" s="14" t="s">
        <v>783</v>
      </c>
      <c r="B13" s="60">
        <f>VLOOKUP(A13,Pop!A93:B1037,2,FALSE)</f>
        <v>1080</v>
      </c>
      <c r="C13" s="18" t="s">
        <v>17</v>
      </c>
      <c r="D13" s="33">
        <v>5</v>
      </c>
      <c r="E13" s="40">
        <f>VLOOKUP(A13,'2016 Results'!C96:AO408,32,FALSE)</f>
        <v>5</v>
      </c>
      <c r="F13" s="40">
        <f t="shared" si="0"/>
        <v>0</v>
      </c>
      <c r="G13" s="33">
        <v>5</v>
      </c>
      <c r="H13" s="33"/>
      <c r="I13" s="18" t="s">
        <v>38</v>
      </c>
      <c r="L13" s="18" t="s">
        <v>786</v>
      </c>
      <c r="M13" s="19" t="s">
        <v>20</v>
      </c>
      <c r="O13" s="19" t="s">
        <v>17</v>
      </c>
      <c r="P13" s="53">
        <v>1</v>
      </c>
    </row>
    <row r="14" spans="1:17" x14ac:dyDescent="0.25">
      <c r="A14" s="14" t="s">
        <v>2083</v>
      </c>
      <c r="B14" s="60">
        <f>VLOOKUP(A14,Pop!A94:B1038,2,FALSE)</f>
        <v>1082</v>
      </c>
      <c r="C14" s="18" t="s">
        <v>17</v>
      </c>
      <c r="D14" s="18">
        <v>3.76</v>
      </c>
      <c r="E14" s="40">
        <f>VLOOKUP(A14,'2016 Results'!C97:AO409,32,FALSE)</f>
        <v>3.65</v>
      </c>
      <c r="F14" s="40">
        <f t="shared" si="0"/>
        <v>0.10999999999999988</v>
      </c>
      <c r="G14" s="18">
        <v>4.87</v>
      </c>
      <c r="I14" s="18" t="s">
        <v>38</v>
      </c>
      <c r="K14" s="18" t="s">
        <v>514</v>
      </c>
      <c r="L14" s="18" t="s">
        <v>2090</v>
      </c>
      <c r="M14" s="19" t="s">
        <v>20</v>
      </c>
      <c r="O14" s="19" t="s">
        <v>17</v>
      </c>
      <c r="P14" s="54">
        <v>2.4300000000000002</v>
      </c>
      <c r="Q14" s="57" t="s">
        <v>2091</v>
      </c>
    </row>
    <row r="15" spans="1:17" x14ac:dyDescent="0.25">
      <c r="A15" s="14" t="s">
        <v>2234</v>
      </c>
      <c r="B15" s="60">
        <f>VLOOKUP(A15,Pop!A98:B1042,2,FALSE)</f>
        <v>824</v>
      </c>
      <c r="C15" s="18" t="s">
        <v>17</v>
      </c>
      <c r="D15" s="18">
        <v>5</v>
      </c>
      <c r="E15" s="40">
        <f>VLOOKUP(A15,'2016 Results'!C101:AO413,32,FALSE)</f>
        <v>5</v>
      </c>
      <c r="F15" s="40">
        <f t="shared" si="0"/>
        <v>0</v>
      </c>
      <c r="G15" s="18">
        <v>5</v>
      </c>
      <c r="I15" s="18" t="s">
        <v>38</v>
      </c>
      <c r="L15" s="18" t="s">
        <v>659</v>
      </c>
      <c r="M15" s="19" t="s">
        <v>20</v>
      </c>
      <c r="O15" s="19" t="s">
        <v>17</v>
      </c>
      <c r="P15" s="54">
        <v>4</v>
      </c>
    </row>
    <row r="16" spans="1:17" x14ac:dyDescent="0.25">
      <c r="A16" s="14" t="s">
        <v>740</v>
      </c>
      <c r="B16" s="60">
        <f>VLOOKUP(A16,Pop!A101:B1045,2,FALSE)</f>
        <v>9218</v>
      </c>
      <c r="C16" s="18" t="s">
        <v>17</v>
      </c>
      <c r="D16" s="33">
        <v>3.17</v>
      </c>
      <c r="E16" s="40">
        <f>VLOOKUP(A16,'2016 Results'!C104:AO416,32,FALSE)</f>
        <v>2.99</v>
      </c>
      <c r="F16" s="40">
        <f t="shared" si="0"/>
        <v>0.17999999999999972</v>
      </c>
      <c r="G16" s="33">
        <v>3.17</v>
      </c>
      <c r="H16" s="33"/>
      <c r="I16" s="18" t="s">
        <v>23</v>
      </c>
      <c r="J16" s="18" t="s">
        <v>746</v>
      </c>
      <c r="L16" s="18" t="s">
        <v>747</v>
      </c>
      <c r="M16" s="19" t="s">
        <v>17</v>
      </c>
      <c r="N16" s="23">
        <v>13</v>
      </c>
      <c r="O16" s="19" t="s">
        <v>20</v>
      </c>
    </row>
    <row r="17" spans="1:17" x14ac:dyDescent="0.25">
      <c r="A17" s="14" t="s">
        <v>1731</v>
      </c>
      <c r="B17" s="60">
        <f>VLOOKUP(A17,Pop!A102:B1046,2,FALSE)</f>
        <v>2706</v>
      </c>
      <c r="C17" s="18" t="s">
        <v>17</v>
      </c>
      <c r="D17" s="18">
        <v>1050</v>
      </c>
      <c r="E17" s="40">
        <f>VLOOKUP(A17,'2016 Results'!C105:AO417,32,FALSE)</f>
        <v>3</v>
      </c>
      <c r="F17" s="40"/>
      <c r="G17" s="18">
        <v>150</v>
      </c>
      <c r="I17" s="18" t="s">
        <v>38</v>
      </c>
      <c r="K17" s="18" t="s">
        <v>1739</v>
      </c>
      <c r="L17" s="18" t="s">
        <v>1740</v>
      </c>
      <c r="M17" s="19" t="s">
        <v>17</v>
      </c>
      <c r="N17" s="19" t="s">
        <v>1741</v>
      </c>
      <c r="O17" s="19" t="s">
        <v>17</v>
      </c>
      <c r="P17" s="53">
        <v>2.1</v>
      </c>
    </row>
    <row r="18" spans="1:17" x14ac:dyDescent="0.25">
      <c r="A18" s="14" t="s">
        <v>1244</v>
      </c>
      <c r="B18" s="60">
        <f>VLOOKUP(A18,Pop!A103:B1047,2,FALSE)</f>
        <v>1919</v>
      </c>
      <c r="C18" s="18" t="s">
        <v>17</v>
      </c>
      <c r="D18" s="18">
        <v>2</v>
      </c>
      <c r="E18" s="40">
        <f>VLOOKUP(A18,'2016 Results'!C106:AO418,32,FALSE)</f>
        <v>2</v>
      </c>
      <c r="F18" s="40">
        <f t="shared" si="0"/>
        <v>0</v>
      </c>
      <c r="G18" s="18">
        <v>2</v>
      </c>
      <c r="I18" s="18" t="s">
        <v>38</v>
      </c>
      <c r="K18" s="18" t="s">
        <v>1249</v>
      </c>
      <c r="L18" s="18" t="s">
        <v>102</v>
      </c>
      <c r="M18" s="19" t="s">
        <v>20</v>
      </c>
      <c r="O18" s="19" t="s">
        <v>20</v>
      </c>
    </row>
    <row r="19" spans="1:17" x14ac:dyDescent="0.25">
      <c r="A19" s="14" t="s">
        <v>2228</v>
      </c>
      <c r="B19" s="60">
        <f>VLOOKUP(A19,Pop!A115:B1059,2,FALSE)</f>
        <v>2282</v>
      </c>
      <c r="C19" s="18" t="s">
        <v>17</v>
      </c>
      <c r="D19" s="18">
        <v>3</v>
      </c>
      <c r="E19" s="40">
        <f>VLOOKUP(A19,'2016 Results'!C118:AO430,32,FALSE)</f>
        <v>3</v>
      </c>
      <c r="F19" s="40">
        <f t="shared" si="0"/>
        <v>0</v>
      </c>
      <c r="G19" s="18">
        <v>3</v>
      </c>
      <c r="I19" s="18" t="s">
        <v>38</v>
      </c>
      <c r="L19" s="18" t="s">
        <v>231</v>
      </c>
      <c r="M19" s="19" t="s">
        <v>20</v>
      </c>
      <c r="O19" s="19" t="s">
        <v>17</v>
      </c>
      <c r="P19" s="54">
        <v>12.5</v>
      </c>
    </row>
    <row r="20" spans="1:17" x14ac:dyDescent="0.25">
      <c r="A20" s="14" t="s">
        <v>443</v>
      </c>
      <c r="B20" s="60">
        <f>VLOOKUP(A20,Pop!A120:B1064,2,FALSE)</f>
        <v>67862</v>
      </c>
      <c r="C20" s="18" t="s">
        <v>17</v>
      </c>
      <c r="D20" s="18">
        <v>4.5</v>
      </c>
      <c r="E20" s="40">
        <f>VLOOKUP(A20,'2016 Results'!C123:AO435,32,FALSE)</f>
        <v>3.5</v>
      </c>
      <c r="F20" s="40">
        <f t="shared" si="0"/>
        <v>1</v>
      </c>
      <c r="G20" s="18" t="s">
        <v>454</v>
      </c>
      <c r="I20" s="18" t="s">
        <v>38</v>
      </c>
      <c r="L20" s="18" t="s">
        <v>455</v>
      </c>
      <c r="M20" s="19" t="s">
        <v>17</v>
      </c>
      <c r="N20" s="19">
        <v>12</v>
      </c>
      <c r="O20" s="19" t="s">
        <v>17</v>
      </c>
      <c r="P20" s="54">
        <v>5.0999999999999996</v>
      </c>
    </row>
    <row r="21" spans="1:17" x14ac:dyDescent="0.25">
      <c r="A21" s="14" t="s">
        <v>1002</v>
      </c>
      <c r="B21" s="60">
        <f>VLOOKUP(A21,Pop!A124:B1068,2,FALSE)</f>
        <v>17278</v>
      </c>
      <c r="C21" s="18" t="s">
        <v>17</v>
      </c>
      <c r="D21" s="18">
        <v>5.55</v>
      </c>
      <c r="E21" s="40">
        <f>VLOOKUP(A21,'2016 Results'!C127:AO439,32,FALSE)</f>
        <v>5.05</v>
      </c>
      <c r="F21" s="40">
        <f t="shared" si="0"/>
        <v>0.5</v>
      </c>
      <c r="G21" s="18">
        <v>5.55</v>
      </c>
      <c r="I21" s="18" t="s">
        <v>23</v>
      </c>
      <c r="J21" s="18" t="s">
        <v>1010</v>
      </c>
      <c r="M21" s="19" t="s">
        <v>20</v>
      </c>
      <c r="O21" s="19" t="s">
        <v>17</v>
      </c>
      <c r="P21" s="54">
        <v>2.66</v>
      </c>
    </row>
    <row r="22" spans="1:17" x14ac:dyDescent="0.25">
      <c r="A22" s="14" t="s">
        <v>1849</v>
      </c>
      <c r="B22" s="60">
        <f>VLOOKUP(A22,Pop!A131:B1075,2,FALSE)</f>
        <v>1727</v>
      </c>
      <c r="C22" s="18" t="s">
        <v>17</v>
      </c>
      <c r="D22" s="18">
        <v>1</v>
      </c>
      <c r="E22" s="40">
        <f>VLOOKUP(A22,'2016 Results'!C134:AO446,32,FALSE)</f>
        <v>1</v>
      </c>
      <c r="F22" s="40">
        <f t="shared" si="0"/>
        <v>0</v>
      </c>
      <c r="G22" s="18">
        <v>1</v>
      </c>
      <c r="I22" s="18" t="s">
        <v>21</v>
      </c>
      <c r="L22" s="18" t="s">
        <v>62</v>
      </c>
      <c r="M22" s="19" t="s">
        <v>20</v>
      </c>
      <c r="O22" s="19" t="s">
        <v>20</v>
      </c>
    </row>
    <row r="23" spans="1:17" x14ac:dyDescent="0.25">
      <c r="A23" s="14" t="s">
        <v>1987</v>
      </c>
      <c r="B23" s="60">
        <f>VLOOKUP(A23,Pop!A132:B1076,2,FALSE)</f>
        <v>2100</v>
      </c>
      <c r="C23" s="18" t="s">
        <v>17</v>
      </c>
      <c r="D23" s="18">
        <v>3</v>
      </c>
      <c r="E23" s="40">
        <f>VLOOKUP(A23,'2016 Results'!C135:AO447,32,FALSE)</f>
        <v>3</v>
      </c>
      <c r="F23" s="40">
        <f t="shared" si="0"/>
        <v>0</v>
      </c>
      <c r="G23" s="18">
        <v>6</v>
      </c>
      <c r="I23" s="18" t="s">
        <v>23</v>
      </c>
      <c r="L23" s="18" t="s">
        <v>1994</v>
      </c>
      <c r="M23" s="19" t="s">
        <v>20</v>
      </c>
      <c r="O23" s="19" t="s">
        <v>17</v>
      </c>
      <c r="P23" s="54">
        <v>4.75</v>
      </c>
    </row>
    <row r="24" spans="1:17" x14ac:dyDescent="0.25">
      <c r="A24" s="14" t="s">
        <v>2624</v>
      </c>
      <c r="B24" s="60">
        <f>VLOOKUP(A24,Pop!A144:B1088,2,FALSE)</f>
        <v>9826</v>
      </c>
      <c r="C24" s="18" t="s">
        <v>17</v>
      </c>
      <c r="D24" s="18">
        <v>4</v>
      </c>
      <c r="E24" s="40">
        <f>VLOOKUP(A24,'2016 Results'!C147:AO459,32,FALSE)</f>
        <v>47</v>
      </c>
      <c r="F24" s="40"/>
      <c r="G24" s="18">
        <v>7</v>
      </c>
      <c r="I24" s="18" t="s">
        <v>38</v>
      </c>
      <c r="K24" s="18" t="s">
        <v>62</v>
      </c>
      <c r="L24" s="18" t="s">
        <v>1064</v>
      </c>
      <c r="M24" s="19" t="s">
        <v>17</v>
      </c>
      <c r="N24" s="19">
        <v>11</v>
      </c>
      <c r="O24" s="19" t="s">
        <v>20</v>
      </c>
    </row>
    <row r="25" spans="1:17" ht="30" x14ac:dyDescent="0.25">
      <c r="A25" s="14" t="s">
        <v>2071</v>
      </c>
      <c r="B25" s="60">
        <f>VLOOKUP(A25,Pop!A190:B1134,2,FALSE)</f>
        <v>4506</v>
      </c>
      <c r="C25" s="18" t="s">
        <v>17</v>
      </c>
      <c r="D25" s="18">
        <v>3</v>
      </c>
      <c r="E25" s="40">
        <f>VLOOKUP(A25,'2016 Results'!C193:AO505,32,FALSE)</f>
        <v>3</v>
      </c>
      <c r="F25" s="40">
        <f t="shared" si="0"/>
        <v>0</v>
      </c>
      <c r="G25" s="18">
        <v>6</v>
      </c>
      <c r="I25" s="18" t="s">
        <v>23</v>
      </c>
      <c r="J25" s="18" t="s">
        <v>2080</v>
      </c>
      <c r="L25" s="18" t="s">
        <v>2081</v>
      </c>
      <c r="M25" s="19" t="s">
        <v>20</v>
      </c>
      <c r="O25" s="19" t="s">
        <v>20</v>
      </c>
      <c r="Q25" s="57" t="s">
        <v>2082</v>
      </c>
    </row>
    <row r="26" spans="1:17" x14ac:dyDescent="0.25">
      <c r="A26" s="14" t="s">
        <v>1490</v>
      </c>
      <c r="B26" s="60">
        <f>VLOOKUP(A26,Pop!A191:B1135,2,FALSE)</f>
        <v>1618</v>
      </c>
      <c r="C26" s="18" t="s">
        <v>17</v>
      </c>
      <c r="D26" s="35">
        <v>2</v>
      </c>
      <c r="E26" s="40">
        <f>VLOOKUP(A26,'2016 Results'!C194:AO506,32,FALSE)</f>
        <v>1.5</v>
      </c>
      <c r="F26" s="40">
        <f t="shared" si="0"/>
        <v>0.5</v>
      </c>
      <c r="G26" s="35">
        <v>3</v>
      </c>
      <c r="H26" s="35"/>
      <c r="I26" s="18" t="s">
        <v>23</v>
      </c>
      <c r="J26" s="18" t="s">
        <v>1495</v>
      </c>
      <c r="M26" s="19" t="s">
        <v>20</v>
      </c>
      <c r="O26" s="19" t="s">
        <v>20</v>
      </c>
    </row>
    <row r="27" spans="1:17" x14ac:dyDescent="0.25">
      <c r="A27" s="14" t="s">
        <v>710</v>
      </c>
      <c r="B27" s="60">
        <f>VLOOKUP(A27,Pop!A195:B1139,2,FALSE)</f>
        <v>6798</v>
      </c>
      <c r="C27" s="18" t="s">
        <v>17</v>
      </c>
      <c r="D27" s="18">
        <v>5.25</v>
      </c>
      <c r="E27" s="40">
        <f>VLOOKUP(A27,'2016 Results'!C198:AO510,32,FALSE)</f>
        <v>5.25</v>
      </c>
      <c r="F27" s="40">
        <f t="shared" si="0"/>
        <v>0</v>
      </c>
      <c r="G27" s="18">
        <v>5.25</v>
      </c>
      <c r="I27" s="18" t="s">
        <v>38</v>
      </c>
      <c r="L27" s="18" t="s">
        <v>76</v>
      </c>
      <c r="M27" s="19" t="s">
        <v>20</v>
      </c>
      <c r="O27" s="19" t="s">
        <v>17</v>
      </c>
      <c r="P27" s="54">
        <v>1.3</v>
      </c>
    </row>
    <row r="28" spans="1:17" x14ac:dyDescent="0.25">
      <c r="A28" s="14" t="s">
        <v>554</v>
      </c>
      <c r="B28" s="60">
        <f>VLOOKUP(A28,Pop!A205:B1149,2,FALSE)</f>
        <v>13374</v>
      </c>
      <c r="C28" s="18" t="s">
        <v>17</v>
      </c>
      <c r="D28" s="18">
        <v>2</v>
      </c>
      <c r="E28" s="40">
        <f>VLOOKUP(A28,'2016 Results'!C208:AO520,32,FALSE)</f>
        <v>2</v>
      </c>
      <c r="F28" s="40">
        <f t="shared" si="0"/>
        <v>0</v>
      </c>
      <c r="G28" s="18">
        <v>2</v>
      </c>
      <c r="I28" s="18" t="s">
        <v>38</v>
      </c>
      <c r="L28" s="18" t="s">
        <v>102</v>
      </c>
      <c r="M28" s="19" t="s">
        <v>20</v>
      </c>
      <c r="O28" s="19" t="s">
        <v>17</v>
      </c>
      <c r="P28" s="53">
        <v>4.8499999999999996</v>
      </c>
    </row>
    <row r="29" spans="1:17" x14ac:dyDescent="0.25">
      <c r="A29" s="14" t="s">
        <v>207</v>
      </c>
      <c r="B29" s="60">
        <f>VLOOKUP(A29,Pop!A206:B1150,2,FALSE)</f>
        <v>1013</v>
      </c>
      <c r="C29" s="18" t="s">
        <v>17</v>
      </c>
      <c r="D29" s="18">
        <v>1</v>
      </c>
      <c r="E29" s="40">
        <f>VLOOKUP(A29,'2016 Results'!C209:AO521,32,FALSE)</f>
        <v>1</v>
      </c>
      <c r="F29" s="40">
        <f t="shared" si="0"/>
        <v>0</v>
      </c>
      <c r="G29" s="18">
        <v>1</v>
      </c>
      <c r="I29" s="18" t="s">
        <v>38</v>
      </c>
      <c r="L29" s="18" t="s">
        <v>62</v>
      </c>
      <c r="M29" s="19" t="s">
        <v>20</v>
      </c>
      <c r="O29" s="19" t="s">
        <v>17</v>
      </c>
      <c r="P29" s="54">
        <v>3</v>
      </c>
    </row>
    <row r="30" spans="1:17" x14ac:dyDescent="0.25">
      <c r="A30" s="14" t="s">
        <v>1061</v>
      </c>
      <c r="B30" s="60">
        <f>VLOOKUP(A30,Pop!A208:B1152,2,FALSE)</f>
        <v>698</v>
      </c>
      <c r="C30" s="18" t="s">
        <v>17</v>
      </c>
      <c r="D30" s="18">
        <v>275</v>
      </c>
      <c r="E30" s="40">
        <f>VLOOKUP(A30,'2016 Results'!C211:AO523,32,FALSE)</f>
        <v>1</v>
      </c>
      <c r="F30" s="40"/>
      <c r="G30" s="18">
        <v>25</v>
      </c>
      <c r="I30" s="18" t="s">
        <v>38</v>
      </c>
      <c r="K30" s="18" t="s">
        <v>62</v>
      </c>
      <c r="L30" s="18" t="s">
        <v>1064</v>
      </c>
      <c r="M30" s="19" t="s">
        <v>20</v>
      </c>
      <c r="O30" s="19" t="s">
        <v>20</v>
      </c>
    </row>
    <row r="31" spans="1:17" x14ac:dyDescent="0.25">
      <c r="A31" s="14" t="s">
        <v>1953</v>
      </c>
      <c r="B31" s="60">
        <f>VLOOKUP(A31,Pop!A211:B1155,2,FALSE)</f>
        <v>11463</v>
      </c>
      <c r="C31" s="18" t="s">
        <v>17</v>
      </c>
      <c r="D31" s="33">
        <v>2</v>
      </c>
      <c r="E31" s="40">
        <f>VLOOKUP(A31,'2016 Results'!C214:AO526,32,FALSE)</f>
        <v>2</v>
      </c>
      <c r="F31" s="40">
        <f t="shared" si="0"/>
        <v>0</v>
      </c>
      <c r="G31" s="33">
        <v>28.44</v>
      </c>
      <c r="H31" s="33"/>
      <c r="I31" s="18" t="s">
        <v>23</v>
      </c>
      <c r="L31" s="18" t="s">
        <v>1963</v>
      </c>
      <c r="M31" s="19" t="s">
        <v>20</v>
      </c>
      <c r="O31" s="19" t="s">
        <v>20</v>
      </c>
    </row>
    <row r="32" spans="1:17" x14ac:dyDescent="0.25">
      <c r="A32" s="14" t="s">
        <v>2180</v>
      </c>
      <c r="B32" s="60">
        <f>VLOOKUP(A32,Pop!A228:B1172,2,FALSE)</f>
        <v>225</v>
      </c>
      <c r="C32" s="18" t="s">
        <v>17</v>
      </c>
      <c r="D32" s="18">
        <v>120</v>
      </c>
      <c r="E32" s="40">
        <f>VLOOKUP(A32,'2016 Results'!C231:AO543,32,FALSE)</f>
        <v>8.1</v>
      </c>
      <c r="F32" s="40">
        <v>0.9</v>
      </c>
      <c r="G32" s="18">
        <v>9</v>
      </c>
      <c r="I32" s="18" t="s">
        <v>38</v>
      </c>
      <c r="K32" s="18" t="s">
        <v>62</v>
      </c>
      <c r="M32" s="19" t="s">
        <v>20</v>
      </c>
      <c r="O32" s="19" t="s">
        <v>20</v>
      </c>
    </row>
    <row r="33" spans="1:17" x14ac:dyDescent="0.25">
      <c r="A33" s="14" t="s">
        <v>429</v>
      </c>
      <c r="B33" s="60">
        <f>VLOOKUP(A33,Pop!A235:B1179,2,FALSE)</f>
        <v>422</v>
      </c>
      <c r="C33" s="18" t="s">
        <v>17</v>
      </c>
      <c r="D33" s="18">
        <v>219</v>
      </c>
      <c r="E33" s="40"/>
      <c r="F33" s="40"/>
      <c r="G33" s="18">
        <v>25</v>
      </c>
      <c r="I33" s="18" t="s">
        <v>21</v>
      </c>
      <c r="L33" s="18" t="s">
        <v>439</v>
      </c>
      <c r="M33" s="19" t="s">
        <v>17</v>
      </c>
      <c r="N33" s="19" t="s">
        <v>440</v>
      </c>
      <c r="O33" s="19" t="s">
        <v>17</v>
      </c>
      <c r="P33" s="54" t="s">
        <v>441</v>
      </c>
      <c r="Q33" s="57" t="s">
        <v>442</v>
      </c>
    </row>
    <row r="34" spans="1:17" x14ac:dyDescent="0.25">
      <c r="A34" s="14" t="s">
        <v>97</v>
      </c>
      <c r="B34" s="60">
        <f>VLOOKUP(A34,Pop!A248:B1192,2,FALSE)</f>
        <v>1172</v>
      </c>
      <c r="C34" s="18" t="s">
        <v>17</v>
      </c>
      <c r="D34" s="18">
        <v>2</v>
      </c>
      <c r="E34" s="40">
        <f>VLOOKUP(A34,'2016 Results'!C251:AO563,32,FALSE)</f>
        <v>2</v>
      </c>
      <c r="F34" s="40">
        <f t="shared" ref="F34:F35" si="1">D34-E34</f>
        <v>0</v>
      </c>
      <c r="G34" s="18">
        <v>2</v>
      </c>
      <c r="I34" s="18" t="s">
        <v>38</v>
      </c>
      <c r="L34" s="18" t="s">
        <v>102</v>
      </c>
      <c r="M34" s="19" t="s">
        <v>20</v>
      </c>
      <c r="O34" s="19" t="s">
        <v>20</v>
      </c>
    </row>
    <row r="35" spans="1:17" s="54" customFormat="1" x14ac:dyDescent="0.25">
      <c r="A35" s="14" t="s">
        <v>111</v>
      </c>
      <c r="B35" s="60">
        <f>VLOOKUP(A35,Pop!A304:B1248,2,FALSE)</f>
        <v>515</v>
      </c>
      <c r="C35" s="18" t="s">
        <v>17</v>
      </c>
      <c r="D35" s="18">
        <v>1</v>
      </c>
      <c r="E35" s="40">
        <f>VLOOKUP(A35,'2016 Results'!C307:AO619,32,FALSE)</f>
        <v>1</v>
      </c>
      <c r="F35" s="40">
        <f t="shared" si="1"/>
        <v>0</v>
      </c>
      <c r="G35" s="18">
        <v>1</v>
      </c>
      <c r="H35" s="18"/>
      <c r="I35" s="18" t="s">
        <v>38</v>
      </c>
      <c r="J35" s="18"/>
      <c r="K35" s="18"/>
      <c r="L35" s="18" t="s">
        <v>117</v>
      </c>
      <c r="M35" s="19" t="s">
        <v>20</v>
      </c>
      <c r="N35" s="19"/>
      <c r="O35" s="19" t="s">
        <v>20</v>
      </c>
      <c r="Q35" s="5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A358"/>
  <sheetViews>
    <sheetView topLeftCell="F1" workbookViewId="0">
      <selection activeCell="J23" sqref="J23"/>
    </sheetView>
  </sheetViews>
  <sheetFormatPr defaultRowHeight="15" x14ac:dyDescent="0.25"/>
  <cols>
    <col min="1" max="1" width="51.85546875" hidden="1" customWidth="1"/>
    <col min="2" max="2" width="51.28515625" hidden="1" customWidth="1"/>
    <col min="3" max="3" width="15" hidden="1" customWidth="1"/>
    <col min="4" max="5" width="0" hidden="1" customWidth="1"/>
    <col min="6" max="6" width="15.28515625" customWidth="1"/>
    <col min="7" max="7" width="28.85546875" hidden="1" customWidth="1"/>
    <col min="8" max="8" width="38.28515625" hidden="1" customWidth="1"/>
    <col min="9" max="9" width="12.42578125" customWidth="1"/>
    <col min="10" max="10" width="24" bestFit="1" customWidth="1"/>
    <col min="19" max="19" width="10.85546875" customWidth="1"/>
    <col min="65" max="65" width="10.7109375" customWidth="1"/>
  </cols>
  <sheetData>
    <row r="1" spans="1:79" s="11" customFormat="1" ht="159" customHeight="1" x14ac:dyDescent="0.25">
      <c r="A1" s="11" t="s">
        <v>1</v>
      </c>
      <c r="B1" s="11" t="s">
        <v>2</v>
      </c>
      <c r="C1" s="11" t="s">
        <v>0</v>
      </c>
      <c r="D1" s="11" t="s">
        <v>3</v>
      </c>
      <c r="E1" s="11" t="s">
        <v>4</v>
      </c>
      <c r="F1" s="12" t="s">
        <v>2102</v>
      </c>
      <c r="G1" s="11" t="s">
        <v>2103</v>
      </c>
      <c r="H1" s="12" t="s">
        <v>2267</v>
      </c>
      <c r="I1" s="11" t="s">
        <v>5</v>
      </c>
      <c r="J1" s="11" t="s">
        <v>2104</v>
      </c>
      <c r="K1" s="11" t="s">
        <v>6</v>
      </c>
      <c r="L1" s="11" t="s">
        <v>2110</v>
      </c>
      <c r="M1" s="11" t="s">
        <v>2105</v>
      </c>
      <c r="N1" s="11" t="s">
        <v>2112</v>
      </c>
      <c r="O1" s="11" t="s">
        <v>2106</v>
      </c>
      <c r="P1" s="11" t="s">
        <v>8</v>
      </c>
      <c r="Q1" s="11" t="s">
        <v>2107</v>
      </c>
      <c r="R1" s="11" t="s">
        <v>2108</v>
      </c>
      <c r="S1" s="11" t="s">
        <v>2117</v>
      </c>
      <c r="T1" s="11" t="s">
        <v>2109</v>
      </c>
      <c r="U1" s="11" t="s">
        <v>9</v>
      </c>
      <c r="V1" s="11" t="s">
        <v>2111</v>
      </c>
      <c r="W1" s="11" t="s">
        <v>2105</v>
      </c>
      <c r="X1" s="11" t="s">
        <v>2112</v>
      </c>
      <c r="Y1" s="11" t="s">
        <v>2113</v>
      </c>
      <c r="Z1" s="11" t="s">
        <v>8</v>
      </c>
      <c r="AA1" s="11" t="s">
        <v>2114</v>
      </c>
      <c r="AB1" s="11" t="s">
        <v>2115</v>
      </c>
      <c r="AC1" s="11" t="s">
        <v>2116</v>
      </c>
      <c r="AD1" s="11" t="s">
        <v>2118</v>
      </c>
      <c r="AE1" s="11" t="s">
        <v>2119</v>
      </c>
      <c r="AF1" s="11" t="s">
        <v>2120</v>
      </c>
      <c r="AG1" s="11" t="s">
        <v>2121</v>
      </c>
      <c r="AH1" s="11" t="s">
        <v>2122</v>
      </c>
      <c r="AI1" s="11" t="s">
        <v>10</v>
      </c>
      <c r="AJ1" s="11" t="s">
        <v>2123</v>
      </c>
      <c r="AK1" s="11" t="s">
        <v>2124</v>
      </c>
      <c r="AL1" s="11" t="s">
        <v>2125</v>
      </c>
      <c r="AM1" s="11" t="s">
        <v>11</v>
      </c>
      <c r="AN1" s="11" t="s">
        <v>2126</v>
      </c>
      <c r="AO1" s="11" t="s">
        <v>2127</v>
      </c>
      <c r="AP1" s="11" t="s">
        <v>2105</v>
      </c>
      <c r="AQ1" s="11" t="s">
        <v>2112</v>
      </c>
      <c r="AR1" s="11" t="s">
        <v>8</v>
      </c>
      <c r="AS1" s="11" t="s">
        <v>2128</v>
      </c>
      <c r="AT1" s="11" t="s">
        <v>2129</v>
      </c>
      <c r="AU1" s="11" t="s">
        <v>2130</v>
      </c>
      <c r="AV1" s="11" t="s">
        <v>2118</v>
      </c>
      <c r="AW1" s="11" t="s">
        <v>2131</v>
      </c>
      <c r="AX1" s="11" t="s">
        <v>2132</v>
      </c>
      <c r="AY1" s="11" t="s">
        <v>2133</v>
      </c>
      <c r="AZ1" s="11" t="s">
        <v>2134</v>
      </c>
      <c r="BA1" s="11" t="s">
        <v>2135</v>
      </c>
      <c r="BB1" s="11" t="s">
        <v>12</v>
      </c>
      <c r="BC1" s="11" t="s">
        <v>2136</v>
      </c>
      <c r="BD1" s="11" t="s">
        <v>2137</v>
      </c>
      <c r="BE1" s="11" t="s">
        <v>2138</v>
      </c>
      <c r="BF1" s="11" t="s">
        <v>2139</v>
      </c>
      <c r="BG1" s="11" t="s">
        <v>8</v>
      </c>
      <c r="BH1" s="11" t="s">
        <v>2140</v>
      </c>
      <c r="BI1" s="11" t="s">
        <v>2141</v>
      </c>
      <c r="BJ1" s="11" t="s">
        <v>2142</v>
      </c>
      <c r="BK1" s="11" t="s">
        <v>2118</v>
      </c>
      <c r="BL1" s="11" t="s">
        <v>2143</v>
      </c>
      <c r="BM1" s="11" t="s">
        <v>2144</v>
      </c>
      <c r="BN1" s="11" t="s">
        <v>2145</v>
      </c>
      <c r="BO1" s="11" t="s">
        <v>2134</v>
      </c>
      <c r="BP1" s="11" t="s">
        <v>2146</v>
      </c>
      <c r="BQ1" s="11" t="s">
        <v>2147</v>
      </c>
      <c r="BR1" s="11" t="s">
        <v>2148</v>
      </c>
      <c r="BS1" s="11" t="s">
        <v>7</v>
      </c>
      <c r="BT1" s="11" t="s">
        <v>2149</v>
      </c>
      <c r="BU1" s="11" t="s">
        <v>2150</v>
      </c>
      <c r="BV1" s="11" t="s">
        <v>13</v>
      </c>
      <c r="BW1" s="11" t="s">
        <v>2151</v>
      </c>
      <c r="BX1" s="11" t="s">
        <v>2152</v>
      </c>
      <c r="BY1" s="11" t="s">
        <v>14</v>
      </c>
      <c r="BZ1" s="11" t="s">
        <v>2153</v>
      </c>
      <c r="CA1" s="11" t="s">
        <v>15</v>
      </c>
    </row>
    <row r="2" spans="1:79" x14ac:dyDescent="0.25">
      <c r="A2" s="2">
        <v>43256.490949074076</v>
      </c>
      <c r="B2" s="2">
        <v>43256.516550925924</v>
      </c>
      <c r="C2">
        <v>2212</v>
      </c>
      <c r="D2">
        <v>37.751007080077997</v>
      </c>
      <c r="E2">
        <v>-97.821998596190994</v>
      </c>
      <c r="F2" s="9" t="s">
        <v>663</v>
      </c>
      <c r="G2" t="s">
        <v>664</v>
      </c>
      <c r="H2" s="9" t="s">
        <v>665</v>
      </c>
      <c r="I2" t="s">
        <v>17</v>
      </c>
      <c r="J2">
        <v>642</v>
      </c>
      <c r="K2" t="s">
        <v>17</v>
      </c>
      <c r="L2">
        <v>28.1</v>
      </c>
      <c r="M2" t="s">
        <v>21</v>
      </c>
      <c r="O2">
        <v>1000</v>
      </c>
      <c r="P2">
        <v>0.46</v>
      </c>
      <c r="Q2">
        <v>46.5</v>
      </c>
      <c r="R2">
        <v>69.5</v>
      </c>
      <c r="T2">
        <v>81</v>
      </c>
      <c r="U2" t="s">
        <v>17</v>
      </c>
      <c r="V2">
        <v>28.1</v>
      </c>
      <c r="W2" t="s">
        <v>21</v>
      </c>
      <c r="Y2">
        <v>1000</v>
      </c>
      <c r="Z2">
        <v>0.46</v>
      </c>
      <c r="AA2">
        <v>138.5</v>
      </c>
      <c r="AB2">
        <v>943.5</v>
      </c>
      <c r="AD2" t="s">
        <v>19</v>
      </c>
      <c r="AI2" t="s">
        <v>666</v>
      </c>
      <c r="AJ2">
        <v>638</v>
      </c>
      <c r="AK2">
        <v>76</v>
      </c>
      <c r="AM2" t="s">
        <v>17</v>
      </c>
      <c r="AN2">
        <v>30.2</v>
      </c>
      <c r="AO2">
        <v>0</v>
      </c>
      <c r="AP2" t="s">
        <v>21</v>
      </c>
      <c r="AR2">
        <v>3</v>
      </c>
      <c r="AS2">
        <v>30.2</v>
      </c>
      <c r="AT2">
        <v>33.200000000000003</v>
      </c>
      <c r="AV2" t="s">
        <v>19</v>
      </c>
      <c r="BB2" t="s">
        <v>17</v>
      </c>
      <c r="BC2">
        <v>30.2</v>
      </c>
      <c r="BD2">
        <v>0</v>
      </c>
      <c r="BE2" t="s">
        <v>21</v>
      </c>
      <c r="BG2">
        <v>3</v>
      </c>
      <c r="BI2">
        <v>33.200000000000003</v>
      </c>
      <c r="BK2" t="s">
        <v>19</v>
      </c>
      <c r="BP2" t="s">
        <v>17</v>
      </c>
      <c r="BQ2">
        <v>8.5</v>
      </c>
      <c r="BR2">
        <v>8.5</v>
      </c>
      <c r="BS2" t="s">
        <v>23</v>
      </c>
      <c r="BV2" t="s">
        <v>667</v>
      </c>
      <c r="BW2" t="s">
        <v>20</v>
      </c>
      <c r="BY2" t="s">
        <v>17</v>
      </c>
      <c r="BZ2">
        <v>6</v>
      </c>
    </row>
    <row r="3" spans="1:79" x14ac:dyDescent="0.25">
      <c r="A3" s="2">
        <v>43256.431203703702</v>
      </c>
      <c r="B3" s="2">
        <v>43256.439016203702</v>
      </c>
      <c r="C3">
        <v>674</v>
      </c>
      <c r="D3">
        <v>41.838897705077997</v>
      </c>
      <c r="E3">
        <v>-90.495399475097997</v>
      </c>
      <c r="F3" s="9" t="s">
        <v>634</v>
      </c>
      <c r="G3" t="s">
        <v>635</v>
      </c>
      <c r="H3" s="9" t="s">
        <v>636</v>
      </c>
      <c r="I3" t="s">
        <v>17</v>
      </c>
      <c r="J3" t="s">
        <v>637</v>
      </c>
      <c r="K3" t="s">
        <v>20</v>
      </c>
      <c r="U3" t="s">
        <v>20</v>
      </c>
      <c r="AJ3">
        <v>348</v>
      </c>
      <c r="AK3">
        <v>59</v>
      </c>
      <c r="AL3" s="7">
        <v>15.63</v>
      </c>
      <c r="AM3" t="s">
        <v>20</v>
      </c>
      <c r="AS3" s="7">
        <v>15.63</v>
      </c>
      <c r="AT3" s="7">
        <v>3.64</v>
      </c>
      <c r="AU3" t="s">
        <v>638</v>
      </c>
      <c r="AV3" t="s">
        <v>59</v>
      </c>
      <c r="BA3" s="7">
        <v>45.16</v>
      </c>
      <c r="BB3" t="s">
        <v>20</v>
      </c>
      <c r="BH3" s="7">
        <v>45.16</v>
      </c>
      <c r="BI3" s="7">
        <v>3.64</v>
      </c>
      <c r="BJ3" t="s">
        <v>639</v>
      </c>
      <c r="BK3" t="s">
        <v>59</v>
      </c>
      <c r="BP3" t="s">
        <v>20</v>
      </c>
      <c r="BW3" t="s">
        <v>20</v>
      </c>
      <c r="BY3" t="s">
        <v>17</v>
      </c>
      <c r="BZ3" s="7">
        <v>4.6500000000000004</v>
      </c>
    </row>
    <row r="4" spans="1:79" x14ac:dyDescent="0.25">
      <c r="A4" s="2">
        <v>43255.452592592592</v>
      </c>
      <c r="B4" s="2">
        <v>43255.48746527778</v>
      </c>
      <c r="C4">
        <v>3013</v>
      </c>
      <c r="D4">
        <v>41.038696289062003</v>
      </c>
      <c r="E4">
        <v>-92.357902526855</v>
      </c>
      <c r="F4" s="9" t="s">
        <v>499</v>
      </c>
      <c r="G4" t="s">
        <v>500</v>
      </c>
      <c r="H4" s="9" t="s">
        <v>501</v>
      </c>
      <c r="I4" t="s">
        <v>17</v>
      </c>
      <c r="J4">
        <v>273</v>
      </c>
      <c r="K4" t="s">
        <v>17</v>
      </c>
      <c r="L4">
        <v>9.5</v>
      </c>
      <c r="M4" t="s">
        <v>21</v>
      </c>
      <c r="O4" s="4">
        <v>1999</v>
      </c>
      <c r="P4">
        <v>5.5</v>
      </c>
      <c r="Q4">
        <v>31.5</v>
      </c>
      <c r="R4">
        <v>59</v>
      </c>
      <c r="T4">
        <v>10</v>
      </c>
      <c r="U4" t="s">
        <v>17</v>
      </c>
      <c r="V4">
        <v>9.5</v>
      </c>
      <c r="W4" t="s">
        <v>21</v>
      </c>
      <c r="Y4" s="4">
        <v>1999</v>
      </c>
      <c r="Z4">
        <v>5.5</v>
      </c>
      <c r="AA4">
        <v>141.5</v>
      </c>
      <c r="AB4" t="s">
        <v>115</v>
      </c>
      <c r="AD4" t="s">
        <v>19</v>
      </c>
      <c r="AI4" t="s">
        <v>502</v>
      </c>
      <c r="AJ4">
        <v>263</v>
      </c>
      <c r="AK4">
        <v>14</v>
      </c>
      <c r="AL4">
        <v>19.079999999999998</v>
      </c>
      <c r="AM4" t="s">
        <v>20</v>
      </c>
      <c r="AT4" t="s">
        <v>503</v>
      </c>
      <c r="AV4" t="s">
        <v>19</v>
      </c>
      <c r="BA4">
        <v>19.079999999999998</v>
      </c>
      <c r="BB4" t="s">
        <v>17</v>
      </c>
      <c r="BC4" t="s">
        <v>504</v>
      </c>
      <c r="BD4" s="4">
        <v>1999</v>
      </c>
      <c r="BE4" t="s">
        <v>21</v>
      </c>
      <c r="BG4">
        <v>4.24</v>
      </c>
      <c r="BH4">
        <v>20.85</v>
      </c>
      <c r="BI4">
        <v>9.5</v>
      </c>
      <c r="BK4" t="s">
        <v>19</v>
      </c>
      <c r="BP4" t="s">
        <v>20</v>
      </c>
      <c r="BW4" t="s">
        <v>20</v>
      </c>
      <c r="BY4" t="s">
        <v>20</v>
      </c>
      <c r="CA4" t="s">
        <v>115</v>
      </c>
    </row>
    <row r="5" spans="1:79" x14ac:dyDescent="0.25">
      <c r="A5" s="2">
        <v>43256.604699074072</v>
      </c>
      <c r="B5" s="2">
        <v>43256.621527777781</v>
      </c>
      <c r="C5">
        <v>1453</v>
      </c>
      <c r="D5">
        <v>41.723205566406001</v>
      </c>
      <c r="E5">
        <v>-93.033401489257997</v>
      </c>
      <c r="F5" s="9" t="s">
        <v>2174</v>
      </c>
      <c r="G5" t="s">
        <v>697</v>
      </c>
      <c r="H5" s="9" t="s">
        <v>698</v>
      </c>
      <c r="I5" t="s">
        <v>17</v>
      </c>
      <c r="J5">
        <v>228</v>
      </c>
      <c r="K5" t="s">
        <v>17</v>
      </c>
      <c r="L5">
        <v>37.1</v>
      </c>
      <c r="M5" t="s">
        <v>21</v>
      </c>
      <c r="O5">
        <v>2000</v>
      </c>
      <c r="P5" t="s">
        <v>699</v>
      </c>
      <c r="Q5">
        <v>66.099999999999994</v>
      </c>
      <c r="R5">
        <v>95.1</v>
      </c>
      <c r="T5">
        <v>12</v>
      </c>
      <c r="U5" t="s">
        <v>17</v>
      </c>
      <c r="V5">
        <v>37.1</v>
      </c>
      <c r="W5" t="s">
        <v>21</v>
      </c>
      <c r="Y5">
        <v>2000</v>
      </c>
      <c r="Z5" t="s">
        <v>700</v>
      </c>
      <c r="AA5">
        <v>182.1</v>
      </c>
      <c r="AB5" t="s">
        <v>75</v>
      </c>
      <c r="AD5" t="s">
        <v>22</v>
      </c>
      <c r="AF5" s="4">
        <v>325000</v>
      </c>
      <c r="AI5" t="s">
        <v>701</v>
      </c>
      <c r="AJ5">
        <v>226</v>
      </c>
      <c r="AK5">
        <v>12</v>
      </c>
      <c r="AL5">
        <v>16.84</v>
      </c>
      <c r="AM5" t="s">
        <v>17</v>
      </c>
      <c r="AN5">
        <v>15.24</v>
      </c>
      <c r="AO5" t="s">
        <v>702</v>
      </c>
      <c r="AP5" t="s">
        <v>21</v>
      </c>
      <c r="AR5" t="s">
        <v>703</v>
      </c>
      <c r="AS5" t="s">
        <v>704</v>
      </c>
      <c r="AT5" t="s">
        <v>705</v>
      </c>
      <c r="AV5" t="s">
        <v>19</v>
      </c>
      <c r="BA5">
        <v>16.84</v>
      </c>
      <c r="BB5" t="s">
        <v>17</v>
      </c>
      <c r="BC5">
        <v>15.24</v>
      </c>
      <c r="BD5" t="s">
        <v>702</v>
      </c>
      <c r="BE5" t="s">
        <v>21</v>
      </c>
      <c r="BG5" t="s">
        <v>706</v>
      </c>
      <c r="BH5" t="s">
        <v>707</v>
      </c>
      <c r="BI5" t="s">
        <v>708</v>
      </c>
      <c r="BK5" t="s">
        <v>19</v>
      </c>
      <c r="BP5" t="s">
        <v>20</v>
      </c>
      <c r="BW5" t="s">
        <v>20</v>
      </c>
      <c r="BY5" t="s">
        <v>17</v>
      </c>
      <c r="BZ5" t="s">
        <v>709</v>
      </c>
    </row>
    <row r="6" spans="1:79" x14ac:dyDescent="0.25">
      <c r="A6" s="2">
        <v>43252.576539351852</v>
      </c>
      <c r="B6" s="2">
        <v>43252.597361111111</v>
      </c>
      <c r="C6">
        <v>1799</v>
      </c>
      <c r="D6">
        <v>42.974792480468999</v>
      </c>
      <c r="E6">
        <v>-96.332099914550994</v>
      </c>
      <c r="F6" s="9" t="s">
        <v>251</v>
      </c>
      <c r="G6" t="s">
        <v>252</v>
      </c>
      <c r="H6" s="9" t="s">
        <v>253</v>
      </c>
      <c r="I6" t="s">
        <v>17</v>
      </c>
      <c r="J6">
        <v>620</v>
      </c>
      <c r="K6" t="s">
        <v>17</v>
      </c>
      <c r="L6">
        <v>7.56</v>
      </c>
      <c r="M6" t="s">
        <v>21</v>
      </c>
      <c r="O6" s="4">
        <v>1000</v>
      </c>
      <c r="P6">
        <v>3.08</v>
      </c>
      <c r="Q6">
        <v>19.88</v>
      </c>
      <c r="R6">
        <v>32.479999999999997</v>
      </c>
      <c r="T6">
        <v>81</v>
      </c>
      <c r="U6" t="s">
        <v>17</v>
      </c>
      <c r="V6">
        <v>7.56</v>
      </c>
      <c r="W6" t="s">
        <v>21</v>
      </c>
      <c r="Y6">
        <v>1000</v>
      </c>
      <c r="Z6">
        <v>3.08</v>
      </c>
      <c r="AA6">
        <v>64.13</v>
      </c>
      <c r="AB6">
        <v>433.38</v>
      </c>
      <c r="AD6" t="s">
        <v>19</v>
      </c>
      <c r="AJ6">
        <v>617</v>
      </c>
      <c r="AK6">
        <v>81</v>
      </c>
      <c r="AL6">
        <v>14.02</v>
      </c>
      <c r="AM6" t="s">
        <v>17</v>
      </c>
      <c r="AN6">
        <v>14.02</v>
      </c>
      <c r="AO6" s="4">
        <v>3000</v>
      </c>
      <c r="AP6" t="s">
        <v>21</v>
      </c>
      <c r="AR6">
        <v>0.71</v>
      </c>
      <c r="AU6" t="s">
        <v>254</v>
      </c>
      <c r="AV6" t="s">
        <v>19</v>
      </c>
      <c r="BA6">
        <v>19.63</v>
      </c>
      <c r="BB6" t="s">
        <v>17</v>
      </c>
      <c r="BC6">
        <v>19.63</v>
      </c>
      <c r="BD6" s="4">
        <v>20000</v>
      </c>
      <c r="BE6" t="s">
        <v>21</v>
      </c>
      <c r="BG6">
        <v>30.83</v>
      </c>
      <c r="BJ6" t="s">
        <v>255</v>
      </c>
      <c r="BK6" t="s">
        <v>19</v>
      </c>
      <c r="BP6" t="s">
        <v>20</v>
      </c>
      <c r="BW6" t="s">
        <v>20</v>
      </c>
      <c r="BY6" t="s">
        <v>20</v>
      </c>
    </row>
    <row r="7" spans="1:79" x14ac:dyDescent="0.25">
      <c r="A7" s="2">
        <v>43256.585902777777</v>
      </c>
      <c r="B7" s="2">
        <v>43256.591782407406</v>
      </c>
      <c r="C7">
        <v>508</v>
      </c>
      <c r="D7">
        <v>42.128997802733998</v>
      </c>
      <c r="E7">
        <v>-93.028900146484006</v>
      </c>
      <c r="F7" s="9" t="s">
        <v>673</v>
      </c>
      <c r="G7" t="s">
        <v>674</v>
      </c>
      <c r="H7" s="9" t="s">
        <v>675</v>
      </c>
      <c r="I7" t="s">
        <v>17</v>
      </c>
      <c r="J7">
        <v>200</v>
      </c>
      <c r="K7" t="s">
        <v>17</v>
      </c>
      <c r="L7">
        <v>15</v>
      </c>
      <c r="M7" t="s">
        <v>21</v>
      </c>
      <c r="O7">
        <v>1000</v>
      </c>
      <c r="P7">
        <v>5.85</v>
      </c>
      <c r="Q7">
        <v>38.4</v>
      </c>
      <c r="R7">
        <v>67.650000000000006</v>
      </c>
      <c r="T7">
        <v>4</v>
      </c>
      <c r="U7" t="s">
        <v>17</v>
      </c>
      <c r="V7">
        <v>15</v>
      </c>
      <c r="W7" t="s">
        <v>21</v>
      </c>
      <c r="Y7">
        <v>1000</v>
      </c>
      <c r="Z7">
        <v>5.85</v>
      </c>
      <c r="AA7">
        <v>155.4</v>
      </c>
      <c r="AB7">
        <v>1179.1500000000001</v>
      </c>
      <c r="AD7" t="s">
        <v>19</v>
      </c>
      <c r="AJ7">
        <v>200</v>
      </c>
      <c r="AK7">
        <v>4</v>
      </c>
      <c r="AL7">
        <v>20.5</v>
      </c>
      <c r="AM7" t="s">
        <v>17</v>
      </c>
      <c r="AN7">
        <v>20.5</v>
      </c>
      <c r="AO7">
        <v>1000</v>
      </c>
      <c r="AP7" t="s">
        <v>21</v>
      </c>
      <c r="AR7">
        <v>6.79</v>
      </c>
      <c r="AV7" t="s">
        <v>19</v>
      </c>
      <c r="BA7">
        <v>170</v>
      </c>
      <c r="BB7" t="s">
        <v>17</v>
      </c>
      <c r="BC7">
        <v>20.5</v>
      </c>
      <c r="BD7">
        <v>1000</v>
      </c>
      <c r="BE7" t="s">
        <v>21</v>
      </c>
      <c r="BG7">
        <v>6.79</v>
      </c>
      <c r="BK7" t="s">
        <v>19</v>
      </c>
      <c r="BP7" t="s">
        <v>20</v>
      </c>
      <c r="BW7" t="s">
        <v>20</v>
      </c>
      <c r="BY7" t="s">
        <v>20</v>
      </c>
    </row>
    <row r="8" spans="1:79" x14ac:dyDescent="0.25">
      <c r="A8" s="2">
        <v>43271.550127314818</v>
      </c>
      <c r="B8" s="2">
        <v>43271.561400462961</v>
      </c>
      <c r="C8">
        <v>974</v>
      </c>
      <c r="D8">
        <v>43.636505126952997</v>
      </c>
      <c r="E8">
        <v>-94.480796813965</v>
      </c>
      <c r="F8" s="9" t="s">
        <v>2209</v>
      </c>
      <c r="G8" t="s">
        <v>1920</v>
      </c>
      <c r="H8" s="9" t="s">
        <v>1921</v>
      </c>
      <c r="I8" t="s">
        <v>17</v>
      </c>
      <c r="J8">
        <v>66</v>
      </c>
      <c r="K8" t="s">
        <v>17</v>
      </c>
      <c r="L8">
        <v>13.33</v>
      </c>
      <c r="M8" t="s">
        <v>227</v>
      </c>
      <c r="O8">
        <v>44.33</v>
      </c>
      <c r="P8">
        <v>0.03</v>
      </c>
      <c r="T8">
        <v>3</v>
      </c>
      <c r="U8" t="s">
        <v>20</v>
      </c>
      <c r="AJ8">
        <v>0</v>
      </c>
      <c r="AK8">
        <v>0</v>
      </c>
      <c r="AL8">
        <v>0</v>
      </c>
      <c r="AM8" t="s">
        <v>20</v>
      </c>
      <c r="BA8">
        <v>0</v>
      </c>
      <c r="BB8" t="s">
        <v>20</v>
      </c>
      <c r="BP8" t="s">
        <v>20</v>
      </c>
      <c r="BW8" t="s">
        <v>20</v>
      </c>
      <c r="BY8" t="s">
        <v>20</v>
      </c>
    </row>
    <row r="9" spans="1:79" x14ac:dyDescent="0.25">
      <c r="A9" s="2">
        <v>43252.526226851849</v>
      </c>
      <c r="B9" s="2">
        <v>43252.526747685188</v>
      </c>
      <c r="C9">
        <v>44</v>
      </c>
      <c r="D9">
        <v>43.067596435547003</v>
      </c>
      <c r="E9">
        <v>-94.223197937012003</v>
      </c>
      <c r="F9" s="9" t="s">
        <v>2220</v>
      </c>
      <c r="G9" t="s">
        <v>130</v>
      </c>
      <c r="H9" s="9" t="s">
        <v>131</v>
      </c>
      <c r="I9" t="s">
        <v>20</v>
      </c>
    </row>
    <row r="10" spans="1:79" x14ac:dyDescent="0.25">
      <c r="A10" s="2">
        <v>43269.73296296296</v>
      </c>
      <c r="B10" s="2">
        <v>43269.733576388891</v>
      </c>
      <c r="C10">
        <v>53</v>
      </c>
      <c r="D10">
        <v>41.856399536132997</v>
      </c>
      <c r="E10">
        <v>-93.657203674315994</v>
      </c>
      <c r="F10" s="9" t="s">
        <v>1593</v>
      </c>
      <c r="G10" t="s">
        <v>1594</v>
      </c>
      <c r="H10" s="9" t="s">
        <v>1595</v>
      </c>
      <c r="I10" t="s">
        <v>20</v>
      </c>
    </row>
    <row r="11" spans="1:79" x14ac:dyDescent="0.25">
      <c r="A11" s="2">
        <v>43270.440335648149</v>
      </c>
      <c r="B11" s="2">
        <v>43270.472291666665</v>
      </c>
      <c r="C11">
        <v>2761</v>
      </c>
      <c r="D11">
        <v>42.744903564452997</v>
      </c>
      <c r="E11">
        <v>-92.831802368164006</v>
      </c>
      <c r="F11" s="9" t="s">
        <v>1703</v>
      </c>
      <c r="G11" t="s">
        <v>1704</v>
      </c>
      <c r="H11" s="9" t="s">
        <v>1705</v>
      </c>
      <c r="I11" t="s">
        <v>17</v>
      </c>
      <c r="J11">
        <v>500</v>
      </c>
      <c r="K11" t="s">
        <v>17</v>
      </c>
      <c r="L11">
        <v>6.74</v>
      </c>
      <c r="M11" t="s">
        <v>21</v>
      </c>
      <c r="O11">
        <v>1496</v>
      </c>
      <c r="P11" t="s">
        <v>1706</v>
      </c>
      <c r="Q11">
        <v>16.14</v>
      </c>
      <c r="R11">
        <v>24.69</v>
      </c>
      <c r="T11">
        <v>50</v>
      </c>
      <c r="U11" t="s">
        <v>17</v>
      </c>
      <c r="V11">
        <v>6.74</v>
      </c>
      <c r="W11" t="s">
        <v>21</v>
      </c>
      <c r="Y11">
        <v>1496</v>
      </c>
      <c r="Z11" t="s">
        <v>1707</v>
      </c>
      <c r="AA11">
        <v>45.24</v>
      </c>
      <c r="AB11">
        <v>151.21</v>
      </c>
      <c r="AD11" t="s">
        <v>19</v>
      </c>
      <c r="AJ11">
        <v>450</v>
      </c>
      <c r="AK11">
        <v>50</v>
      </c>
      <c r="AL11">
        <v>16.41</v>
      </c>
      <c r="AM11" t="s">
        <v>17</v>
      </c>
      <c r="AN11">
        <v>6.74</v>
      </c>
      <c r="AO11">
        <v>1496</v>
      </c>
      <c r="AR11" t="s">
        <v>1708</v>
      </c>
      <c r="AU11" t="s">
        <v>1709</v>
      </c>
      <c r="AV11" t="s">
        <v>147</v>
      </c>
      <c r="AY11" s="4">
        <v>2500000</v>
      </c>
      <c r="BA11">
        <v>16.41</v>
      </c>
      <c r="BB11" t="s">
        <v>17</v>
      </c>
      <c r="BC11">
        <v>16.41</v>
      </c>
      <c r="BD11">
        <v>1496</v>
      </c>
      <c r="BE11" t="s">
        <v>21</v>
      </c>
      <c r="BG11" t="s">
        <v>1710</v>
      </c>
      <c r="BJ11" t="s">
        <v>287</v>
      </c>
      <c r="BK11" t="s">
        <v>147</v>
      </c>
      <c r="BN11" s="4">
        <v>2500000</v>
      </c>
      <c r="BP11" t="s">
        <v>17</v>
      </c>
      <c r="BQ11">
        <v>2</v>
      </c>
      <c r="BR11">
        <v>2</v>
      </c>
      <c r="BS11" t="s">
        <v>21</v>
      </c>
      <c r="BV11" t="s">
        <v>62</v>
      </c>
      <c r="BW11" t="s">
        <v>20</v>
      </c>
      <c r="BY11" t="s">
        <v>17</v>
      </c>
      <c r="BZ11">
        <v>5</v>
      </c>
    </row>
    <row r="12" spans="1:79" x14ac:dyDescent="0.25">
      <c r="A12" s="2">
        <v>43266.338472222225</v>
      </c>
      <c r="B12" s="2">
        <v>43266.345289351855</v>
      </c>
      <c r="C12">
        <v>589</v>
      </c>
      <c r="D12">
        <v>42.800796508788999</v>
      </c>
      <c r="E12">
        <v>-95.957702636719006</v>
      </c>
      <c r="F12" s="9" t="s">
        <v>2183</v>
      </c>
      <c r="G12" t="s">
        <v>1065</v>
      </c>
      <c r="H12" s="9" t="s">
        <v>1066</v>
      </c>
      <c r="I12" t="s">
        <v>17</v>
      </c>
      <c r="J12">
        <v>461</v>
      </c>
      <c r="K12" t="s">
        <v>17</v>
      </c>
      <c r="L12">
        <v>13.5</v>
      </c>
      <c r="M12" t="s">
        <v>21</v>
      </c>
      <c r="O12">
        <v>0</v>
      </c>
      <c r="P12" t="s">
        <v>1067</v>
      </c>
      <c r="Q12">
        <v>45.4</v>
      </c>
      <c r="R12">
        <v>77.3</v>
      </c>
      <c r="T12">
        <v>86</v>
      </c>
      <c r="U12" t="s">
        <v>17</v>
      </c>
      <c r="V12">
        <v>13.5</v>
      </c>
      <c r="W12" t="s">
        <v>21</v>
      </c>
      <c r="Y12">
        <v>0</v>
      </c>
      <c r="Z12" t="s">
        <v>1067</v>
      </c>
      <c r="AA12">
        <v>173</v>
      </c>
      <c r="AB12" s="6">
        <v>1289.5</v>
      </c>
      <c r="AD12" t="s">
        <v>19</v>
      </c>
      <c r="AJ12">
        <v>440</v>
      </c>
      <c r="AK12">
        <v>72</v>
      </c>
      <c r="AL12">
        <v>34</v>
      </c>
      <c r="AM12" t="s">
        <v>17</v>
      </c>
      <c r="AN12">
        <v>13</v>
      </c>
      <c r="AO12">
        <v>0</v>
      </c>
      <c r="AP12" t="s">
        <v>21</v>
      </c>
      <c r="AR12" t="s">
        <v>1068</v>
      </c>
      <c r="AU12" t="s">
        <v>1069</v>
      </c>
      <c r="AV12" t="s">
        <v>19</v>
      </c>
      <c r="BA12">
        <v>42</v>
      </c>
      <c r="BB12" t="s">
        <v>17</v>
      </c>
      <c r="BC12">
        <v>13</v>
      </c>
      <c r="BD12">
        <v>0</v>
      </c>
      <c r="BE12" t="s">
        <v>21</v>
      </c>
      <c r="BG12" t="s">
        <v>1068</v>
      </c>
      <c r="BJ12" t="s">
        <v>1070</v>
      </c>
      <c r="BK12" t="s">
        <v>147</v>
      </c>
      <c r="BN12" s="4">
        <v>1100000</v>
      </c>
      <c r="BP12" t="s">
        <v>17</v>
      </c>
      <c r="BQ12" t="s">
        <v>1071</v>
      </c>
      <c r="BR12" t="s">
        <v>1072</v>
      </c>
      <c r="BS12" t="s">
        <v>23</v>
      </c>
      <c r="BT12" t="s">
        <v>1073</v>
      </c>
      <c r="BV12" t="s">
        <v>1074</v>
      </c>
      <c r="BW12" t="s">
        <v>17</v>
      </c>
      <c r="BX12" t="s">
        <v>1075</v>
      </c>
      <c r="BY12" t="s">
        <v>20</v>
      </c>
    </row>
    <row r="13" spans="1:79" x14ac:dyDescent="0.25">
      <c r="A13" s="2">
        <v>43256.597997685189</v>
      </c>
      <c r="B13" s="2">
        <v>43256.602500000001</v>
      </c>
      <c r="C13">
        <v>389</v>
      </c>
      <c r="D13">
        <v>41.647201538086001</v>
      </c>
      <c r="E13">
        <v>-93.459999084472997</v>
      </c>
      <c r="F13" s="9" t="s">
        <v>690</v>
      </c>
      <c r="G13" t="s">
        <v>691</v>
      </c>
      <c r="H13" s="9" t="s">
        <v>692</v>
      </c>
      <c r="I13" t="s">
        <v>17</v>
      </c>
      <c r="J13">
        <v>7137</v>
      </c>
      <c r="K13" t="s">
        <v>17</v>
      </c>
      <c r="L13">
        <v>11.01</v>
      </c>
      <c r="M13" t="s">
        <v>21</v>
      </c>
      <c r="O13">
        <v>1000</v>
      </c>
      <c r="P13">
        <v>6.01</v>
      </c>
      <c r="Q13">
        <v>35.049999999999997</v>
      </c>
      <c r="R13">
        <v>65.099999999999994</v>
      </c>
      <c r="T13">
        <v>512</v>
      </c>
      <c r="U13" t="s">
        <v>17</v>
      </c>
      <c r="V13">
        <v>21.01</v>
      </c>
      <c r="W13" t="s">
        <v>21</v>
      </c>
      <c r="Y13">
        <v>1000</v>
      </c>
      <c r="Z13">
        <v>6.01</v>
      </c>
      <c r="AA13">
        <v>165.25</v>
      </c>
      <c r="AB13">
        <v>1217</v>
      </c>
      <c r="AD13" t="s">
        <v>19</v>
      </c>
      <c r="AI13" t="s">
        <v>95</v>
      </c>
      <c r="AJ13">
        <v>5669</v>
      </c>
      <c r="AK13">
        <v>421</v>
      </c>
      <c r="AM13" t="s">
        <v>17</v>
      </c>
      <c r="AN13">
        <v>12.62</v>
      </c>
      <c r="AO13">
        <v>1000</v>
      </c>
      <c r="AP13" t="s">
        <v>21</v>
      </c>
      <c r="AR13">
        <v>7.62</v>
      </c>
      <c r="AT13">
        <v>7.62</v>
      </c>
      <c r="AV13" t="s">
        <v>42</v>
      </c>
      <c r="AZ13" t="s">
        <v>693</v>
      </c>
      <c r="BB13" t="s">
        <v>17</v>
      </c>
      <c r="BC13">
        <v>12.62</v>
      </c>
      <c r="BD13">
        <v>1000</v>
      </c>
      <c r="BE13" t="s">
        <v>21</v>
      </c>
      <c r="BG13">
        <v>7.62</v>
      </c>
      <c r="BI13">
        <v>7.62</v>
      </c>
      <c r="BK13" t="s">
        <v>42</v>
      </c>
      <c r="BO13" t="s">
        <v>694</v>
      </c>
      <c r="BP13" t="s">
        <v>17</v>
      </c>
      <c r="BQ13">
        <v>5</v>
      </c>
      <c r="BR13">
        <v>5</v>
      </c>
      <c r="BS13" t="s">
        <v>23</v>
      </c>
      <c r="BT13" t="s">
        <v>695</v>
      </c>
      <c r="BV13" t="s">
        <v>696</v>
      </c>
      <c r="BW13" t="s">
        <v>20</v>
      </c>
      <c r="BY13" t="s">
        <v>17</v>
      </c>
      <c r="BZ13">
        <v>2.85</v>
      </c>
    </row>
    <row r="14" spans="1:79" x14ac:dyDescent="0.25">
      <c r="A14" s="2">
        <v>43270.371516203704</v>
      </c>
      <c r="B14" s="2">
        <v>43270.389131944445</v>
      </c>
      <c r="C14">
        <v>1521</v>
      </c>
      <c r="D14">
        <v>42.333999633788999</v>
      </c>
      <c r="E14">
        <v>-95.468200683594006</v>
      </c>
      <c r="F14" s="9" t="s">
        <v>1645</v>
      </c>
      <c r="G14" t="s">
        <v>1646</v>
      </c>
      <c r="H14" s="9" t="s">
        <v>1647</v>
      </c>
      <c r="I14" t="s">
        <v>17</v>
      </c>
      <c r="J14">
        <v>275</v>
      </c>
      <c r="K14" t="s">
        <v>17</v>
      </c>
      <c r="L14">
        <v>15.5</v>
      </c>
      <c r="M14" t="s">
        <v>21</v>
      </c>
      <c r="O14">
        <v>1000</v>
      </c>
      <c r="P14">
        <v>5.7200000000000003E-3</v>
      </c>
      <c r="Q14">
        <v>38.299999999999997</v>
      </c>
      <c r="R14">
        <v>66.98</v>
      </c>
      <c r="T14">
        <v>30</v>
      </c>
      <c r="U14" t="s">
        <v>17</v>
      </c>
      <c r="V14">
        <v>15.5</v>
      </c>
      <c r="W14" t="s">
        <v>21</v>
      </c>
      <c r="Y14">
        <v>1000</v>
      </c>
      <c r="Z14">
        <v>5.7200000000000003E-3</v>
      </c>
      <c r="AA14">
        <v>152.78</v>
      </c>
      <c r="AB14">
        <v>1153.78</v>
      </c>
      <c r="AD14" t="s">
        <v>19</v>
      </c>
      <c r="AJ14">
        <v>264</v>
      </c>
      <c r="AK14">
        <v>28</v>
      </c>
      <c r="AM14" t="s">
        <v>20</v>
      </c>
      <c r="AS14">
        <v>65</v>
      </c>
      <c r="AV14" t="s">
        <v>19</v>
      </c>
      <c r="BB14" t="s">
        <v>20</v>
      </c>
      <c r="BH14">
        <v>65</v>
      </c>
      <c r="BK14" t="s">
        <v>19</v>
      </c>
      <c r="BP14" t="s">
        <v>20</v>
      </c>
      <c r="BW14" t="s">
        <v>20</v>
      </c>
      <c r="BY14" t="s">
        <v>20</v>
      </c>
    </row>
    <row r="15" spans="1:79" x14ac:dyDescent="0.25">
      <c r="A15" s="2">
        <v>43270.637638888889</v>
      </c>
      <c r="B15" s="2">
        <v>43270.649687500001</v>
      </c>
      <c r="C15">
        <v>1040</v>
      </c>
      <c r="D15">
        <v>42.607696533202997</v>
      </c>
      <c r="E15">
        <v>-92.912803649902003</v>
      </c>
      <c r="F15" s="9" t="s">
        <v>1820</v>
      </c>
      <c r="G15" t="s">
        <v>1821</v>
      </c>
      <c r="H15" s="9" t="s">
        <v>1822</v>
      </c>
      <c r="I15" t="s">
        <v>17</v>
      </c>
      <c r="J15">
        <v>1138</v>
      </c>
      <c r="K15" t="s">
        <v>17</v>
      </c>
      <c r="L15" s="7">
        <v>13</v>
      </c>
      <c r="M15" t="s">
        <v>21</v>
      </c>
      <c r="O15">
        <v>1500</v>
      </c>
      <c r="P15" t="s">
        <v>761</v>
      </c>
      <c r="Q15">
        <v>31.5</v>
      </c>
      <c r="R15" s="7">
        <v>55.5</v>
      </c>
      <c r="T15">
        <v>34</v>
      </c>
      <c r="U15" t="s">
        <v>20</v>
      </c>
      <c r="AA15">
        <v>130.5</v>
      </c>
      <c r="AB15">
        <v>1005.5</v>
      </c>
      <c r="AD15" t="s">
        <v>22</v>
      </c>
      <c r="AI15" t="s">
        <v>1823</v>
      </c>
      <c r="AJ15">
        <v>444</v>
      </c>
      <c r="AK15">
        <v>34</v>
      </c>
      <c r="AL15">
        <v>19.5</v>
      </c>
      <c r="AM15" t="s">
        <v>20</v>
      </c>
      <c r="AS15">
        <v>100</v>
      </c>
      <c r="AV15" t="s">
        <v>22</v>
      </c>
      <c r="BA15">
        <v>19.5</v>
      </c>
      <c r="BB15" t="s">
        <v>20</v>
      </c>
      <c r="BH15">
        <v>100</v>
      </c>
      <c r="BK15" t="s">
        <v>22</v>
      </c>
      <c r="BP15" t="s">
        <v>20</v>
      </c>
      <c r="BW15" t="s">
        <v>20</v>
      </c>
      <c r="BY15" t="s">
        <v>20</v>
      </c>
    </row>
    <row r="16" spans="1:79" x14ac:dyDescent="0.25">
      <c r="A16" s="2">
        <v>43269.579456018517</v>
      </c>
      <c r="B16" s="2">
        <v>43269.593611111108</v>
      </c>
      <c r="C16">
        <v>1223</v>
      </c>
      <c r="D16">
        <v>41.970794677733998</v>
      </c>
      <c r="E16">
        <v>-92.70760345459</v>
      </c>
      <c r="F16" s="9" t="s">
        <v>2247</v>
      </c>
      <c r="G16" t="s">
        <v>1467</v>
      </c>
      <c r="H16" s="9" t="s">
        <v>1468</v>
      </c>
      <c r="I16" t="s">
        <v>17</v>
      </c>
      <c r="J16">
        <v>130</v>
      </c>
      <c r="K16" t="s">
        <v>17</v>
      </c>
      <c r="L16">
        <v>14.5</v>
      </c>
      <c r="M16" t="s">
        <v>21</v>
      </c>
      <c r="O16">
        <v>0</v>
      </c>
      <c r="P16" t="s">
        <v>1469</v>
      </c>
      <c r="Q16">
        <v>45.55</v>
      </c>
      <c r="R16">
        <v>76.599999999999994</v>
      </c>
      <c r="T16">
        <v>9</v>
      </c>
      <c r="U16" t="s">
        <v>17</v>
      </c>
      <c r="V16">
        <v>14.5</v>
      </c>
      <c r="W16" t="s">
        <v>21</v>
      </c>
      <c r="Y16">
        <v>0</v>
      </c>
      <c r="Z16">
        <v>6.21</v>
      </c>
      <c r="AA16" t="s">
        <v>95</v>
      </c>
      <c r="AB16" t="s">
        <v>95</v>
      </c>
      <c r="AC16" t="s">
        <v>1470</v>
      </c>
      <c r="AD16" t="s">
        <v>175</v>
      </c>
      <c r="AH16" t="s">
        <v>1471</v>
      </c>
      <c r="AJ16">
        <v>121</v>
      </c>
      <c r="AK16">
        <v>9</v>
      </c>
      <c r="AL16">
        <v>29.3</v>
      </c>
      <c r="AM16" t="s">
        <v>17</v>
      </c>
      <c r="AN16">
        <v>19.5</v>
      </c>
      <c r="AO16">
        <v>0</v>
      </c>
      <c r="AP16" t="s">
        <v>21</v>
      </c>
      <c r="AR16">
        <v>4.9000000000000004</v>
      </c>
      <c r="AT16">
        <v>4.9000000000000004</v>
      </c>
      <c r="AV16" t="s">
        <v>175</v>
      </c>
      <c r="AZ16" t="s">
        <v>1472</v>
      </c>
      <c r="BA16">
        <v>29.3</v>
      </c>
      <c r="BB16" t="s">
        <v>17</v>
      </c>
      <c r="BC16">
        <v>19.5</v>
      </c>
      <c r="BD16">
        <v>0</v>
      </c>
      <c r="BE16" t="s">
        <v>21</v>
      </c>
      <c r="BI16">
        <v>4.9000000000000004</v>
      </c>
      <c r="BK16" t="s">
        <v>175</v>
      </c>
      <c r="BO16" t="s">
        <v>1473</v>
      </c>
      <c r="BP16" t="s">
        <v>20</v>
      </c>
      <c r="BW16" t="s">
        <v>20</v>
      </c>
      <c r="BY16" t="s">
        <v>20</v>
      </c>
    </row>
    <row r="17" spans="1:79" x14ac:dyDescent="0.25">
      <c r="A17" s="2">
        <v>43270.391226851854</v>
      </c>
      <c r="B17" s="2">
        <v>43270.395810185182</v>
      </c>
      <c r="C17">
        <v>396</v>
      </c>
      <c r="D17">
        <v>41.985504150391002</v>
      </c>
      <c r="E17">
        <v>-91.883102416992003</v>
      </c>
      <c r="F17" s="9" t="s">
        <v>2202</v>
      </c>
      <c r="G17" t="s">
        <v>1656</v>
      </c>
      <c r="H17" s="9" t="s">
        <v>2287</v>
      </c>
      <c r="I17" t="s">
        <v>17</v>
      </c>
      <c r="J17">
        <v>715</v>
      </c>
      <c r="K17" t="s">
        <v>17</v>
      </c>
      <c r="L17">
        <v>17.5</v>
      </c>
      <c r="M17" t="s">
        <v>21</v>
      </c>
      <c r="O17">
        <v>2500</v>
      </c>
      <c r="P17" t="s">
        <v>1657</v>
      </c>
      <c r="T17" t="s">
        <v>1658</v>
      </c>
      <c r="U17" t="s">
        <v>17</v>
      </c>
      <c r="V17">
        <v>17.5</v>
      </c>
      <c r="W17" t="s">
        <v>21</v>
      </c>
      <c r="Y17">
        <v>2500</v>
      </c>
      <c r="Z17" t="s">
        <v>1657</v>
      </c>
      <c r="AD17" t="s">
        <v>19</v>
      </c>
      <c r="AJ17">
        <v>715</v>
      </c>
      <c r="AK17">
        <v>15</v>
      </c>
      <c r="AL17">
        <v>55</v>
      </c>
      <c r="AM17" t="s">
        <v>17</v>
      </c>
      <c r="AN17">
        <v>14</v>
      </c>
      <c r="AO17">
        <v>2500</v>
      </c>
      <c r="AP17" t="s">
        <v>21</v>
      </c>
      <c r="AR17" t="s">
        <v>1659</v>
      </c>
      <c r="AV17" t="s">
        <v>59</v>
      </c>
      <c r="AX17" t="s">
        <v>1660</v>
      </c>
      <c r="BA17">
        <v>55</v>
      </c>
      <c r="BB17" t="s">
        <v>17</v>
      </c>
      <c r="BC17">
        <v>14</v>
      </c>
      <c r="BD17">
        <v>2500</v>
      </c>
      <c r="BE17" t="s">
        <v>21</v>
      </c>
      <c r="BG17">
        <v>5.44</v>
      </c>
      <c r="BK17" t="s">
        <v>59</v>
      </c>
      <c r="BM17" t="s">
        <v>1661</v>
      </c>
      <c r="BP17" t="s">
        <v>20</v>
      </c>
      <c r="BW17" t="s">
        <v>20</v>
      </c>
      <c r="BY17" t="s">
        <v>17</v>
      </c>
      <c r="BZ17">
        <v>11.5</v>
      </c>
    </row>
    <row r="18" spans="1:79" x14ac:dyDescent="0.25">
      <c r="A18" s="2">
        <v>43269.446620370371</v>
      </c>
      <c r="B18" s="2">
        <v>43269.466666666667</v>
      </c>
      <c r="C18">
        <v>1731</v>
      </c>
      <c r="D18">
        <v>42.455307006836001</v>
      </c>
      <c r="E18">
        <v>-91.687599182129006</v>
      </c>
      <c r="F18" s="9" t="s">
        <v>2190</v>
      </c>
      <c r="G18" t="s">
        <v>1295</v>
      </c>
      <c r="H18" s="9" t="s">
        <v>1296</v>
      </c>
      <c r="I18" t="s">
        <v>17</v>
      </c>
      <c r="J18">
        <v>0</v>
      </c>
      <c r="K18" t="s">
        <v>20</v>
      </c>
      <c r="S18" t="s">
        <v>1297</v>
      </c>
      <c r="T18">
        <v>0</v>
      </c>
      <c r="U18" t="s">
        <v>20</v>
      </c>
      <c r="AA18">
        <v>0</v>
      </c>
      <c r="AB18">
        <v>0</v>
      </c>
      <c r="AC18">
        <v>0</v>
      </c>
      <c r="AJ18">
        <v>41</v>
      </c>
      <c r="AK18">
        <v>20</v>
      </c>
      <c r="AL18">
        <v>30.62</v>
      </c>
      <c r="AM18" t="s">
        <v>20</v>
      </c>
      <c r="AU18" t="s">
        <v>1298</v>
      </c>
      <c r="AV18" t="s">
        <v>19</v>
      </c>
      <c r="BA18">
        <v>30.62</v>
      </c>
      <c r="BB18" t="s">
        <v>20</v>
      </c>
      <c r="BK18" t="s">
        <v>19</v>
      </c>
      <c r="BP18" t="s">
        <v>20</v>
      </c>
      <c r="BW18" t="s">
        <v>20</v>
      </c>
      <c r="BY18" t="s">
        <v>20</v>
      </c>
      <c r="CA18" t="s">
        <v>1299</v>
      </c>
    </row>
    <row r="19" spans="1:79" x14ac:dyDescent="0.25">
      <c r="A19" s="2">
        <v>43256.367199074077</v>
      </c>
      <c r="B19" s="2">
        <v>43256.390844907408</v>
      </c>
      <c r="C19">
        <v>2042</v>
      </c>
      <c r="D19">
        <v>41.382995605468999</v>
      </c>
      <c r="E19">
        <v>-95.718299865722997</v>
      </c>
      <c r="F19" s="9" t="s">
        <v>603</v>
      </c>
      <c r="G19" t="s">
        <v>604</v>
      </c>
      <c r="H19" s="9" t="s">
        <v>605</v>
      </c>
      <c r="I19" t="s">
        <v>17</v>
      </c>
      <c r="J19">
        <v>683</v>
      </c>
      <c r="K19" t="s">
        <v>17</v>
      </c>
      <c r="L19">
        <v>21.83</v>
      </c>
      <c r="M19" t="s">
        <v>21</v>
      </c>
      <c r="O19">
        <v>1000</v>
      </c>
      <c r="P19" t="s">
        <v>606</v>
      </c>
      <c r="Q19">
        <v>42.03</v>
      </c>
      <c r="R19">
        <v>65.73</v>
      </c>
      <c r="S19" t="s">
        <v>607</v>
      </c>
      <c r="T19">
        <v>101</v>
      </c>
      <c r="U19" t="s">
        <v>17</v>
      </c>
      <c r="V19">
        <v>21.83</v>
      </c>
      <c r="W19" t="s">
        <v>21</v>
      </c>
      <c r="Y19" s="4">
        <v>1000</v>
      </c>
      <c r="Z19">
        <v>5.05</v>
      </c>
      <c r="AC19" t="s">
        <v>608</v>
      </c>
      <c r="AD19" t="s">
        <v>22</v>
      </c>
      <c r="AE19" t="s">
        <v>609</v>
      </c>
      <c r="AF19" t="s">
        <v>610</v>
      </c>
      <c r="AI19" t="s">
        <v>75</v>
      </c>
      <c r="AJ19">
        <v>665</v>
      </c>
      <c r="AK19">
        <v>95</v>
      </c>
      <c r="AL19">
        <v>35.729999999999997</v>
      </c>
      <c r="AM19" t="s">
        <v>17</v>
      </c>
      <c r="AN19">
        <v>18.559999999999999</v>
      </c>
      <c r="AO19">
        <v>1000</v>
      </c>
      <c r="AP19" t="s">
        <v>21</v>
      </c>
      <c r="AR19">
        <v>4.29</v>
      </c>
      <c r="AS19">
        <v>85</v>
      </c>
      <c r="AV19" t="s">
        <v>22</v>
      </c>
      <c r="AW19" t="s">
        <v>609</v>
      </c>
      <c r="AX19" t="s">
        <v>611</v>
      </c>
      <c r="BA19">
        <v>35.729999999999997</v>
      </c>
      <c r="BB19" t="s">
        <v>17</v>
      </c>
      <c r="BC19">
        <v>18.559999999999999</v>
      </c>
      <c r="BD19">
        <v>1000</v>
      </c>
      <c r="BE19" t="s">
        <v>21</v>
      </c>
      <c r="BG19">
        <v>4.29</v>
      </c>
      <c r="BH19">
        <v>85</v>
      </c>
      <c r="BK19" t="s">
        <v>22</v>
      </c>
      <c r="BL19" t="s">
        <v>609</v>
      </c>
      <c r="BM19" t="s">
        <v>611</v>
      </c>
      <c r="BP19" t="s">
        <v>17</v>
      </c>
      <c r="BQ19">
        <v>803</v>
      </c>
      <c r="BR19">
        <v>129</v>
      </c>
      <c r="BS19" t="s">
        <v>38</v>
      </c>
      <c r="BV19" t="s">
        <v>612</v>
      </c>
      <c r="BW19" t="s">
        <v>20</v>
      </c>
      <c r="BY19" t="s">
        <v>20</v>
      </c>
      <c r="CA19" t="s">
        <v>613</v>
      </c>
    </row>
    <row r="20" spans="1:79" x14ac:dyDescent="0.25">
      <c r="A20" s="2">
        <v>43252.493622685186</v>
      </c>
      <c r="B20" s="2">
        <v>43252.505150462966</v>
      </c>
      <c r="C20">
        <v>995</v>
      </c>
      <c r="D20">
        <v>42.105194091797003</v>
      </c>
      <c r="E20">
        <v>-90.820899963379006</v>
      </c>
      <c r="F20" s="9" t="s">
        <v>91</v>
      </c>
      <c r="G20" t="s">
        <v>92</v>
      </c>
      <c r="H20" s="9" t="s">
        <v>93</v>
      </c>
      <c r="I20" t="s">
        <v>17</v>
      </c>
      <c r="J20">
        <v>62</v>
      </c>
      <c r="K20" t="s">
        <v>17</v>
      </c>
      <c r="L20">
        <v>21</v>
      </c>
      <c r="M20" t="s">
        <v>21</v>
      </c>
      <c r="O20">
        <v>1700</v>
      </c>
      <c r="P20">
        <v>1.88</v>
      </c>
      <c r="Q20">
        <v>27.2</v>
      </c>
      <c r="R20">
        <v>36.6</v>
      </c>
      <c r="T20">
        <v>6</v>
      </c>
      <c r="U20" t="s">
        <v>17</v>
      </c>
      <c r="V20">
        <v>21</v>
      </c>
      <c r="W20" t="s">
        <v>21</v>
      </c>
      <c r="Y20">
        <v>1700</v>
      </c>
      <c r="Z20">
        <v>1.88</v>
      </c>
      <c r="AA20">
        <v>64.8</v>
      </c>
      <c r="AB20" t="s">
        <v>75</v>
      </c>
      <c r="AD20" t="s">
        <v>42</v>
      </c>
      <c r="AH20" t="s">
        <v>94</v>
      </c>
      <c r="AI20" t="s">
        <v>95</v>
      </c>
      <c r="AJ20">
        <v>61</v>
      </c>
      <c r="AK20">
        <v>5</v>
      </c>
      <c r="AL20">
        <v>14.2</v>
      </c>
      <c r="AM20" t="s">
        <v>17</v>
      </c>
      <c r="AN20">
        <v>14.2</v>
      </c>
      <c r="AO20">
        <v>3295</v>
      </c>
      <c r="AP20" t="s">
        <v>21</v>
      </c>
      <c r="AR20">
        <v>4.3099999999999996</v>
      </c>
      <c r="BA20">
        <v>14.2</v>
      </c>
      <c r="BB20" t="s">
        <v>17</v>
      </c>
      <c r="BC20">
        <v>14.2</v>
      </c>
      <c r="BD20">
        <v>3295</v>
      </c>
      <c r="BE20" t="s">
        <v>21</v>
      </c>
      <c r="BG20">
        <v>4.3099999999999996</v>
      </c>
      <c r="BP20" t="s">
        <v>20</v>
      </c>
      <c r="BW20" t="s">
        <v>20</v>
      </c>
      <c r="BY20" t="s">
        <v>20</v>
      </c>
      <c r="CA20" t="s">
        <v>96</v>
      </c>
    </row>
    <row r="21" spans="1:79" x14ac:dyDescent="0.25">
      <c r="A21" s="2">
        <v>43257.42386574074</v>
      </c>
      <c r="B21" s="2">
        <v>43257.432106481479</v>
      </c>
      <c r="C21">
        <v>712</v>
      </c>
      <c r="D21">
        <v>41.027694702147997</v>
      </c>
      <c r="E21">
        <v>-92.153503417969006</v>
      </c>
      <c r="F21" s="9" t="s">
        <v>731</v>
      </c>
      <c r="G21" t="s">
        <v>732</v>
      </c>
      <c r="H21" s="9" t="s">
        <v>733</v>
      </c>
      <c r="I21" t="s">
        <v>17</v>
      </c>
      <c r="J21">
        <v>229</v>
      </c>
      <c r="K21" t="s">
        <v>17</v>
      </c>
      <c r="L21">
        <v>23.6</v>
      </c>
      <c r="M21" t="s">
        <v>21</v>
      </c>
      <c r="O21">
        <v>3000</v>
      </c>
      <c r="P21">
        <v>6.2</v>
      </c>
      <c r="Q21">
        <v>36</v>
      </c>
      <c r="T21">
        <v>0</v>
      </c>
      <c r="U21" t="s">
        <v>20</v>
      </c>
      <c r="AD21" t="s">
        <v>42</v>
      </c>
      <c r="AH21" t="s">
        <v>734</v>
      </c>
      <c r="AJ21">
        <v>9</v>
      </c>
      <c r="AL21">
        <v>15</v>
      </c>
      <c r="AM21" t="s">
        <v>20</v>
      </c>
      <c r="AV21" t="s">
        <v>42</v>
      </c>
      <c r="AZ21" t="s">
        <v>735</v>
      </c>
      <c r="BB21" t="s">
        <v>20</v>
      </c>
      <c r="BK21" t="s">
        <v>42</v>
      </c>
      <c r="BO21" t="s">
        <v>736</v>
      </c>
      <c r="BP21" t="s">
        <v>20</v>
      </c>
      <c r="BW21" t="s">
        <v>20</v>
      </c>
      <c r="BY21" t="s">
        <v>17</v>
      </c>
      <c r="BZ21">
        <v>12</v>
      </c>
    </row>
    <row r="22" spans="1:79" x14ac:dyDescent="0.25">
      <c r="A22" s="2">
        <v>43252.775625000002</v>
      </c>
      <c r="B22" s="2">
        <v>43252.776666666665</v>
      </c>
      <c r="C22">
        <v>90</v>
      </c>
      <c r="D22">
        <v>41.884201049805</v>
      </c>
      <c r="E22">
        <v>-92.256797790527003</v>
      </c>
      <c r="F22" s="9" t="s">
        <v>339</v>
      </c>
      <c r="G22" t="s">
        <v>340</v>
      </c>
      <c r="H22" s="9" t="s">
        <v>341</v>
      </c>
      <c r="I22" t="s">
        <v>20</v>
      </c>
    </row>
    <row r="23" spans="1:79" x14ac:dyDescent="0.25">
      <c r="A23" s="2">
        <v>43252.515335648146</v>
      </c>
      <c r="B23" s="2">
        <v>43252.524537037039</v>
      </c>
      <c r="C23">
        <v>794</v>
      </c>
      <c r="D23">
        <v>40.681594848632997</v>
      </c>
      <c r="E23">
        <v>-94.693099975585994</v>
      </c>
      <c r="F23" s="9" t="s">
        <v>123</v>
      </c>
      <c r="G23" t="s">
        <v>124</v>
      </c>
      <c r="H23" s="9" t="s">
        <v>125</v>
      </c>
      <c r="I23" t="s">
        <v>17</v>
      </c>
      <c r="J23">
        <v>610</v>
      </c>
      <c r="K23" t="s">
        <v>17</v>
      </c>
      <c r="L23">
        <v>43.5</v>
      </c>
      <c r="M23" t="s">
        <v>21</v>
      </c>
      <c r="O23">
        <v>2000</v>
      </c>
      <c r="P23" t="s">
        <v>126</v>
      </c>
      <c r="Q23">
        <v>66</v>
      </c>
      <c r="R23">
        <v>103.5</v>
      </c>
      <c r="T23">
        <v>102</v>
      </c>
      <c r="U23" t="s">
        <v>17</v>
      </c>
      <c r="V23">
        <v>43.5</v>
      </c>
      <c r="W23" t="s">
        <v>21</v>
      </c>
      <c r="Y23">
        <v>2000</v>
      </c>
      <c r="Z23" t="s">
        <v>126</v>
      </c>
      <c r="AA23">
        <v>216</v>
      </c>
      <c r="AD23" t="s">
        <v>18</v>
      </c>
      <c r="AH23" t="s">
        <v>127</v>
      </c>
      <c r="AJ23">
        <v>590</v>
      </c>
      <c r="AK23">
        <v>92</v>
      </c>
      <c r="AM23" t="s">
        <v>17</v>
      </c>
      <c r="AN23">
        <v>40.450000000000003</v>
      </c>
      <c r="AO23">
        <v>2000</v>
      </c>
      <c r="AP23" t="s">
        <v>21</v>
      </c>
      <c r="AR23" t="s">
        <v>128</v>
      </c>
      <c r="AU23" t="s">
        <v>129</v>
      </c>
      <c r="AV23" t="s">
        <v>22</v>
      </c>
      <c r="BB23" t="s">
        <v>17</v>
      </c>
      <c r="BC23">
        <v>30.45</v>
      </c>
      <c r="BD23">
        <v>2000</v>
      </c>
      <c r="BE23" t="s">
        <v>21</v>
      </c>
      <c r="BG23" t="s">
        <v>128</v>
      </c>
      <c r="BJ23" t="s">
        <v>129</v>
      </c>
      <c r="BK23" t="s">
        <v>22</v>
      </c>
      <c r="BP23" t="s">
        <v>20</v>
      </c>
      <c r="BW23" t="s">
        <v>20</v>
      </c>
      <c r="BY23" t="s">
        <v>20</v>
      </c>
    </row>
    <row r="24" spans="1:79" x14ac:dyDescent="0.25">
      <c r="A24" s="2">
        <v>43252.597627314812</v>
      </c>
      <c r="B24" s="2">
        <v>43252.623796296299</v>
      </c>
      <c r="C24">
        <v>2261</v>
      </c>
      <c r="D24">
        <v>42.261703491211001</v>
      </c>
      <c r="E24">
        <v>-90.477897644042997</v>
      </c>
      <c r="F24" s="9" t="s">
        <v>307</v>
      </c>
      <c r="G24" t="s">
        <v>308</v>
      </c>
      <c r="H24" s="9" t="s">
        <v>309</v>
      </c>
      <c r="I24" t="s">
        <v>17</v>
      </c>
      <c r="J24">
        <v>1070</v>
      </c>
      <c r="K24" t="s">
        <v>20</v>
      </c>
      <c r="S24" t="s">
        <v>310</v>
      </c>
      <c r="T24">
        <v>115</v>
      </c>
      <c r="U24" t="s">
        <v>20</v>
      </c>
      <c r="AC24" t="s">
        <v>310</v>
      </c>
      <c r="AD24" t="s">
        <v>42</v>
      </c>
      <c r="AH24" t="s">
        <v>311</v>
      </c>
      <c r="AJ24">
        <v>1076</v>
      </c>
      <c r="AK24">
        <v>121</v>
      </c>
      <c r="AL24">
        <v>8.82</v>
      </c>
      <c r="AM24" t="s">
        <v>20</v>
      </c>
      <c r="AU24" t="s">
        <v>310</v>
      </c>
      <c r="AV24" t="s">
        <v>19</v>
      </c>
      <c r="BA24">
        <v>38.869999999999997</v>
      </c>
      <c r="BB24" t="s">
        <v>20</v>
      </c>
      <c r="BJ24" t="s">
        <v>310</v>
      </c>
      <c r="BK24" t="s">
        <v>19</v>
      </c>
      <c r="BP24" t="s">
        <v>17</v>
      </c>
      <c r="BQ24">
        <v>5</v>
      </c>
      <c r="BR24">
        <v>5</v>
      </c>
      <c r="BS24" t="s">
        <v>38</v>
      </c>
      <c r="BV24" t="s">
        <v>312</v>
      </c>
      <c r="BW24" t="s">
        <v>17</v>
      </c>
      <c r="BX24">
        <v>27</v>
      </c>
      <c r="BY24" t="s">
        <v>17</v>
      </c>
      <c r="BZ24" t="s">
        <v>313</v>
      </c>
    </row>
    <row r="25" spans="1:79" x14ac:dyDescent="0.25">
      <c r="A25" s="2">
        <v>43271.889699074076</v>
      </c>
      <c r="B25" s="2">
        <v>43271.890590277777</v>
      </c>
      <c r="C25">
        <v>77</v>
      </c>
      <c r="D25">
        <v>40.696792602538999</v>
      </c>
      <c r="E25">
        <v>-94.36669921875</v>
      </c>
      <c r="F25" s="9" t="s">
        <v>1950</v>
      </c>
      <c r="G25" t="s">
        <v>1951</v>
      </c>
      <c r="H25" s="9" t="s">
        <v>1952</v>
      </c>
      <c r="I25" t="s">
        <v>20</v>
      </c>
    </row>
    <row r="26" spans="1:79" x14ac:dyDescent="0.25">
      <c r="A26" s="2">
        <v>43252.547696759262</v>
      </c>
      <c r="B26" s="2">
        <v>43271.661562499998</v>
      </c>
      <c r="C26">
        <v>1651437</v>
      </c>
      <c r="D26">
        <v>42.536804199218999</v>
      </c>
      <c r="E26">
        <v>-94.538200378417997</v>
      </c>
      <c r="F26" s="9" t="s">
        <v>2210</v>
      </c>
      <c r="G26" t="s">
        <v>1943</v>
      </c>
      <c r="H26" s="9" t="s">
        <v>1944</v>
      </c>
      <c r="I26" t="s">
        <v>17</v>
      </c>
      <c r="J26">
        <v>131</v>
      </c>
      <c r="K26" t="s">
        <v>17</v>
      </c>
      <c r="L26">
        <v>16</v>
      </c>
      <c r="M26" t="s">
        <v>21</v>
      </c>
      <c r="O26">
        <v>1000</v>
      </c>
      <c r="P26">
        <v>5.95</v>
      </c>
      <c r="Q26">
        <v>39.799999999999997</v>
      </c>
      <c r="R26">
        <v>69.55</v>
      </c>
      <c r="T26">
        <v>14</v>
      </c>
      <c r="U26" t="s">
        <v>17</v>
      </c>
      <c r="V26">
        <v>16</v>
      </c>
      <c r="W26" t="s">
        <v>21</v>
      </c>
      <c r="Y26">
        <v>1000</v>
      </c>
      <c r="Z26">
        <v>5.95</v>
      </c>
      <c r="AA26">
        <v>158.80000000000001</v>
      </c>
      <c r="AB26">
        <v>1200.05</v>
      </c>
      <c r="AD26" t="s">
        <v>19</v>
      </c>
      <c r="AJ26">
        <v>125</v>
      </c>
      <c r="AK26">
        <v>14</v>
      </c>
      <c r="AM26" t="s">
        <v>17</v>
      </c>
      <c r="AN26">
        <v>10.65</v>
      </c>
      <c r="AO26">
        <v>1000</v>
      </c>
      <c r="AP26" t="s">
        <v>21</v>
      </c>
      <c r="AR26">
        <v>3.97</v>
      </c>
      <c r="AU26" t="s">
        <v>1945</v>
      </c>
      <c r="AV26" t="s">
        <v>19</v>
      </c>
      <c r="BB26" t="s">
        <v>17</v>
      </c>
      <c r="BC26">
        <v>10.65</v>
      </c>
      <c r="BD26">
        <v>1000</v>
      </c>
      <c r="BG26">
        <v>3.97</v>
      </c>
      <c r="BJ26" t="s">
        <v>1946</v>
      </c>
      <c r="BK26" t="s">
        <v>19</v>
      </c>
      <c r="BP26" t="s">
        <v>20</v>
      </c>
      <c r="BY26" t="s">
        <v>20</v>
      </c>
      <c r="CA26" t="s">
        <v>1947</v>
      </c>
    </row>
    <row r="27" spans="1:79" x14ac:dyDescent="0.25">
      <c r="A27" s="2">
        <v>43254.399282407408</v>
      </c>
      <c r="B27" s="2">
        <v>43254.401099537034</v>
      </c>
      <c r="C27">
        <v>157</v>
      </c>
      <c r="D27">
        <v>40.53059387207</v>
      </c>
      <c r="E27">
        <v>-95.345100402832003</v>
      </c>
      <c r="F27" s="9" t="s">
        <v>374</v>
      </c>
      <c r="G27" t="s">
        <v>375</v>
      </c>
      <c r="H27" s="9" t="s">
        <v>376</v>
      </c>
      <c r="I27" t="s">
        <v>20</v>
      </c>
    </row>
    <row r="28" spans="1:79" x14ac:dyDescent="0.25">
      <c r="A28" s="2">
        <v>43252.488946759258</v>
      </c>
      <c r="B28" s="2">
        <v>43252.48940972222</v>
      </c>
      <c r="C28">
        <v>40</v>
      </c>
      <c r="D28">
        <v>40.646499633788999</v>
      </c>
      <c r="E28">
        <v>-94.504501342772997</v>
      </c>
      <c r="F28" s="9" t="s">
        <v>2221</v>
      </c>
      <c r="G28" t="s">
        <v>32</v>
      </c>
      <c r="H28" s="9" t="s">
        <v>33</v>
      </c>
      <c r="I28" t="s">
        <v>20</v>
      </c>
    </row>
    <row r="29" spans="1:79" x14ac:dyDescent="0.25">
      <c r="A29" s="2">
        <v>43255.306689814817</v>
      </c>
      <c r="B29" s="2">
        <v>43255.312256944446</v>
      </c>
      <c r="C29">
        <v>481</v>
      </c>
      <c r="D29">
        <v>41.486999511718999</v>
      </c>
      <c r="E29">
        <v>-90.47730255127</v>
      </c>
      <c r="F29" s="9" t="s">
        <v>396</v>
      </c>
      <c r="G29" t="s">
        <v>397</v>
      </c>
      <c r="H29" s="9" t="s">
        <v>398</v>
      </c>
      <c r="I29" t="s">
        <v>17</v>
      </c>
      <c r="K29" t="s">
        <v>20</v>
      </c>
      <c r="U29" t="s">
        <v>20</v>
      </c>
      <c r="AJ29">
        <v>609</v>
      </c>
      <c r="AK29">
        <v>49</v>
      </c>
      <c r="AL29">
        <v>22.69</v>
      </c>
      <c r="AM29" t="s">
        <v>17</v>
      </c>
      <c r="AN29">
        <v>22.69</v>
      </c>
      <c r="AO29" t="s">
        <v>399</v>
      </c>
      <c r="AP29" t="s">
        <v>21</v>
      </c>
      <c r="AR29">
        <v>4.26</v>
      </c>
      <c r="BA29">
        <v>22.69</v>
      </c>
      <c r="BB29" t="s">
        <v>17</v>
      </c>
      <c r="BC29" t="s">
        <v>399</v>
      </c>
      <c r="BD29" t="s">
        <v>399</v>
      </c>
      <c r="BE29" t="s">
        <v>21</v>
      </c>
      <c r="BG29">
        <v>4.6900000000000004</v>
      </c>
      <c r="BP29" t="s">
        <v>20</v>
      </c>
      <c r="BW29" t="s">
        <v>20</v>
      </c>
      <c r="BY29" t="s">
        <v>17</v>
      </c>
      <c r="BZ29">
        <v>3.09</v>
      </c>
      <c r="CA29" t="s">
        <v>400</v>
      </c>
    </row>
    <row r="30" spans="1:79" x14ac:dyDescent="0.25">
      <c r="A30" s="2">
        <v>43269.544328703705</v>
      </c>
      <c r="B30" s="2">
        <v>43269.552800925929</v>
      </c>
      <c r="C30">
        <v>732</v>
      </c>
      <c r="D30">
        <v>42.910202026367003</v>
      </c>
      <c r="E30">
        <v>-94.265998840332003</v>
      </c>
      <c r="F30" s="9" t="s">
        <v>1426</v>
      </c>
      <c r="G30" t="s">
        <v>1427</v>
      </c>
      <c r="H30" s="9" t="s">
        <v>1428</v>
      </c>
      <c r="I30" t="s">
        <v>17</v>
      </c>
      <c r="J30">
        <v>167</v>
      </c>
      <c r="K30" t="s">
        <v>17</v>
      </c>
      <c r="L30">
        <v>15</v>
      </c>
      <c r="M30" t="s">
        <v>21</v>
      </c>
      <c r="O30">
        <v>1000</v>
      </c>
      <c r="P30" t="s">
        <v>1429</v>
      </c>
      <c r="S30" t="s">
        <v>1430</v>
      </c>
      <c r="T30">
        <v>3</v>
      </c>
      <c r="U30" t="s">
        <v>17</v>
      </c>
      <c r="V30">
        <v>15</v>
      </c>
      <c r="W30" t="s">
        <v>21</v>
      </c>
      <c r="Y30" t="s">
        <v>1431</v>
      </c>
      <c r="Z30" t="s">
        <v>1432</v>
      </c>
      <c r="AC30" t="s">
        <v>1433</v>
      </c>
      <c r="AD30" t="s">
        <v>19</v>
      </c>
      <c r="AJ30">
        <v>157</v>
      </c>
      <c r="AK30">
        <v>3</v>
      </c>
      <c r="AL30">
        <v>12</v>
      </c>
      <c r="AM30" t="s">
        <v>20</v>
      </c>
      <c r="AS30">
        <v>15</v>
      </c>
      <c r="AT30">
        <v>2</v>
      </c>
      <c r="AV30" t="s">
        <v>19</v>
      </c>
      <c r="BA30">
        <v>15</v>
      </c>
      <c r="BB30" t="s">
        <v>17</v>
      </c>
      <c r="BC30">
        <v>12</v>
      </c>
      <c r="BD30" t="s">
        <v>1431</v>
      </c>
      <c r="BE30" t="s">
        <v>21</v>
      </c>
      <c r="BG30">
        <v>1.6</v>
      </c>
      <c r="BH30" s="5">
        <v>0.8</v>
      </c>
      <c r="BI30">
        <v>12</v>
      </c>
      <c r="BK30" t="s">
        <v>19</v>
      </c>
      <c r="BP30" t="s">
        <v>20</v>
      </c>
      <c r="BW30" t="s">
        <v>17</v>
      </c>
      <c r="BX30">
        <v>11</v>
      </c>
      <c r="BY30" t="s">
        <v>17</v>
      </c>
      <c r="BZ30">
        <v>2.5</v>
      </c>
    </row>
    <row r="31" spans="1:79" x14ac:dyDescent="0.25">
      <c r="A31" s="2">
        <v>43252.510775462964</v>
      </c>
      <c r="B31" s="2">
        <v>43252.527905092589</v>
      </c>
      <c r="C31">
        <v>1479</v>
      </c>
      <c r="D31">
        <v>40.732604980468999</v>
      </c>
      <c r="E31">
        <v>-91.964401245117003</v>
      </c>
      <c r="F31" s="9" t="s">
        <v>132</v>
      </c>
      <c r="G31" t="s">
        <v>133</v>
      </c>
      <c r="H31" s="9" t="s">
        <v>134</v>
      </c>
      <c r="I31" t="s">
        <v>17</v>
      </c>
      <c r="J31">
        <v>200</v>
      </c>
      <c r="K31" t="s">
        <v>17</v>
      </c>
      <c r="L31" t="s">
        <v>135</v>
      </c>
      <c r="M31" t="s">
        <v>21</v>
      </c>
      <c r="O31">
        <v>2000</v>
      </c>
      <c r="P31" t="s">
        <v>136</v>
      </c>
      <c r="Q31">
        <v>93.86</v>
      </c>
      <c r="R31">
        <v>146.5</v>
      </c>
      <c r="T31">
        <v>40</v>
      </c>
      <c r="U31" t="s">
        <v>17</v>
      </c>
      <c r="V31" t="s">
        <v>137</v>
      </c>
      <c r="W31" t="s">
        <v>21</v>
      </c>
      <c r="Y31">
        <v>2000</v>
      </c>
      <c r="Z31">
        <v>9.8399999999999998E-3</v>
      </c>
      <c r="AA31">
        <v>304.44</v>
      </c>
      <c r="AB31">
        <v>2146.98</v>
      </c>
      <c r="AD31" t="s">
        <v>59</v>
      </c>
      <c r="AF31" t="s">
        <v>138</v>
      </c>
      <c r="AI31" t="s">
        <v>139</v>
      </c>
      <c r="AJ31">
        <v>156</v>
      </c>
      <c r="AK31">
        <v>40</v>
      </c>
      <c r="AL31" t="s">
        <v>140</v>
      </c>
      <c r="AM31" t="s">
        <v>17</v>
      </c>
      <c r="AN31">
        <v>13.66</v>
      </c>
      <c r="AO31">
        <v>2000</v>
      </c>
      <c r="AP31" t="s">
        <v>21</v>
      </c>
      <c r="AR31">
        <v>6.8399999999999997E-3</v>
      </c>
      <c r="AV31" t="s">
        <v>59</v>
      </c>
      <c r="AX31" t="s">
        <v>141</v>
      </c>
      <c r="BA31">
        <v>14.62</v>
      </c>
      <c r="BB31" t="s">
        <v>17</v>
      </c>
      <c r="BC31" t="s">
        <v>142</v>
      </c>
      <c r="BD31">
        <v>2000</v>
      </c>
      <c r="BE31" t="s">
        <v>21</v>
      </c>
      <c r="BG31">
        <v>6.8399999999999997E-3</v>
      </c>
      <c r="BK31" t="s">
        <v>59</v>
      </c>
      <c r="BM31" t="s">
        <v>141</v>
      </c>
      <c r="BP31" t="s">
        <v>20</v>
      </c>
      <c r="BW31" t="s">
        <v>20</v>
      </c>
      <c r="BY31" t="s">
        <v>20</v>
      </c>
      <c r="CA31" t="s">
        <v>143</v>
      </c>
    </row>
    <row r="32" spans="1:79" x14ac:dyDescent="0.25">
      <c r="A32" s="2">
        <v>43252.516782407409</v>
      </c>
      <c r="B32" s="2">
        <v>43252.537152777775</v>
      </c>
      <c r="C32">
        <v>1759</v>
      </c>
      <c r="D32">
        <v>41.563507080077997</v>
      </c>
      <c r="E32">
        <v>-93.784202575684006</v>
      </c>
      <c r="F32" s="9" t="s">
        <v>155</v>
      </c>
      <c r="G32" t="s">
        <v>156</v>
      </c>
      <c r="H32" s="9" t="s">
        <v>157</v>
      </c>
      <c r="I32" t="s">
        <v>17</v>
      </c>
      <c r="J32">
        <v>2173</v>
      </c>
      <c r="K32" t="s">
        <v>17</v>
      </c>
      <c r="L32">
        <v>6.1</v>
      </c>
      <c r="M32" t="s">
        <v>21</v>
      </c>
      <c r="O32">
        <v>99</v>
      </c>
      <c r="P32">
        <v>6.1</v>
      </c>
      <c r="Q32">
        <v>36.6</v>
      </c>
      <c r="R32">
        <v>67.099999999999994</v>
      </c>
      <c r="T32">
        <v>116</v>
      </c>
      <c r="U32" t="s">
        <v>17</v>
      </c>
      <c r="V32">
        <v>6.1</v>
      </c>
      <c r="W32" t="s">
        <v>21</v>
      </c>
      <c r="Y32">
        <v>99</v>
      </c>
      <c r="Z32">
        <v>6.1</v>
      </c>
      <c r="AA32">
        <v>158.6</v>
      </c>
      <c r="AB32">
        <v>1226.0999999999999</v>
      </c>
      <c r="AD32" t="s">
        <v>19</v>
      </c>
      <c r="AI32" t="s">
        <v>158</v>
      </c>
      <c r="AJ32">
        <v>2173</v>
      </c>
      <c r="AK32">
        <v>116</v>
      </c>
      <c r="AL32">
        <v>19.670000000000002</v>
      </c>
      <c r="AM32" t="s">
        <v>17</v>
      </c>
      <c r="AN32">
        <v>11.67</v>
      </c>
      <c r="AO32">
        <v>99</v>
      </c>
      <c r="AP32" t="s">
        <v>21</v>
      </c>
      <c r="AR32">
        <v>11.03</v>
      </c>
      <c r="AT32">
        <v>11.03</v>
      </c>
      <c r="AV32" t="s">
        <v>19</v>
      </c>
      <c r="BA32">
        <v>135.44</v>
      </c>
      <c r="BB32" t="s">
        <v>17</v>
      </c>
      <c r="BC32">
        <v>11.67</v>
      </c>
      <c r="BD32">
        <v>99</v>
      </c>
      <c r="BE32" t="s">
        <v>21</v>
      </c>
      <c r="BG32">
        <v>11.03</v>
      </c>
      <c r="BI32">
        <v>11.03</v>
      </c>
      <c r="BK32" t="s">
        <v>19</v>
      </c>
      <c r="BP32" t="s">
        <v>17</v>
      </c>
      <c r="BQ32">
        <v>3.25</v>
      </c>
      <c r="BR32">
        <v>3.25</v>
      </c>
      <c r="BS32" t="s">
        <v>23</v>
      </c>
      <c r="BT32" t="s">
        <v>159</v>
      </c>
      <c r="BV32" t="s">
        <v>160</v>
      </c>
      <c r="BW32" t="s">
        <v>17</v>
      </c>
      <c r="BX32">
        <v>8.43</v>
      </c>
      <c r="BY32" t="s">
        <v>17</v>
      </c>
      <c r="BZ32">
        <v>2.7</v>
      </c>
      <c r="CA32" t="s">
        <v>161</v>
      </c>
    </row>
    <row r="33" spans="1:79" x14ac:dyDescent="0.25">
      <c r="A33" s="2">
        <v>43257.643634259257</v>
      </c>
      <c r="B33" s="2">
        <v>43257.646956018521</v>
      </c>
      <c r="C33">
        <v>286</v>
      </c>
      <c r="D33">
        <v>42.173492431641002</v>
      </c>
      <c r="E33">
        <v>-94.106201171875</v>
      </c>
      <c r="F33" s="9" t="s">
        <v>780</v>
      </c>
      <c r="G33" t="s">
        <v>781</v>
      </c>
      <c r="H33" s="9" t="s">
        <v>782</v>
      </c>
      <c r="I33" t="s">
        <v>20</v>
      </c>
    </row>
    <row r="34" spans="1:79" x14ac:dyDescent="0.25">
      <c r="A34" s="2">
        <v>43252.532627314817</v>
      </c>
      <c r="B34" s="2">
        <v>43252.532986111109</v>
      </c>
      <c r="C34">
        <v>31</v>
      </c>
      <c r="D34">
        <v>42.555801391602003</v>
      </c>
      <c r="E34">
        <v>-92.258499145507997</v>
      </c>
      <c r="F34" s="9" t="s">
        <v>152</v>
      </c>
      <c r="G34" t="s">
        <v>153</v>
      </c>
      <c r="H34" s="9" t="s">
        <v>154</v>
      </c>
      <c r="I34" t="s">
        <v>20</v>
      </c>
    </row>
    <row r="35" spans="1:79" x14ac:dyDescent="0.25">
      <c r="A35" s="2">
        <v>43269.441967592589</v>
      </c>
      <c r="B35" s="2">
        <v>43269.477187500001</v>
      </c>
      <c r="C35">
        <v>3042</v>
      </c>
      <c r="D35">
        <v>42.180404663086001</v>
      </c>
      <c r="E35">
        <v>-95.030799865722997</v>
      </c>
      <c r="F35" s="9" t="s">
        <v>1313</v>
      </c>
      <c r="G35" t="s">
        <v>1314</v>
      </c>
      <c r="H35" s="9" t="s">
        <v>1315</v>
      </c>
      <c r="I35" t="s">
        <v>17</v>
      </c>
      <c r="J35">
        <v>266</v>
      </c>
      <c r="K35" t="s">
        <v>17</v>
      </c>
      <c r="L35">
        <v>30</v>
      </c>
      <c r="M35" t="s">
        <v>21</v>
      </c>
      <c r="O35">
        <v>0</v>
      </c>
      <c r="P35">
        <v>7.4</v>
      </c>
      <c r="Q35">
        <v>67</v>
      </c>
      <c r="R35">
        <v>104</v>
      </c>
      <c r="U35" t="s">
        <v>17</v>
      </c>
      <c r="V35">
        <v>30</v>
      </c>
      <c r="W35" t="s">
        <v>21</v>
      </c>
      <c r="Y35">
        <v>0</v>
      </c>
      <c r="Z35">
        <v>7.4</v>
      </c>
      <c r="AA35">
        <v>215</v>
      </c>
      <c r="AB35">
        <v>1510</v>
      </c>
      <c r="AD35" t="s">
        <v>59</v>
      </c>
      <c r="AF35">
        <v>500000</v>
      </c>
      <c r="AJ35">
        <v>238</v>
      </c>
      <c r="AK35">
        <v>28</v>
      </c>
      <c r="AL35">
        <v>35</v>
      </c>
      <c r="AM35" t="s">
        <v>17</v>
      </c>
      <c r="AN35">
        <v>27.5</v>
      </c>
      <c r="AO35">
        <v>0</v>
      </c>
      <c r="AP35" t="s">
        <v>21</v>
      </c>
      <c r="AR35">
        <v>5.4</v>
      </c>
      <c r="AT35">
        <v>32.9</v>
      </c>
      <c r="AV35" t="s">
        <v>59</v>
      </c>
      <c r="AX35">
        <v>200000</v>
      </c>
      <c r="BA35">
        <v>45</v>
      </c>
      <c r="BB35" t="s">
        <v>17</v>
      </c>
      <c r="BC35">
        <v>27.5</v>
      </c>
      <c r="BD35">
        <v>0</v>
      </c>
      <c r="BE35" t="s">
        <v>21</v>
      </c>
      <c r="BI35">
        <v>32.9</v>
      </c>
      <c r="BK35" t="s">
        <v>59</v>
      </c>
      <c r="BM35">
        <v>500000</v>
      </c>
      <c r="BP35" t="s">
        <v>20</v>
      </c>
      <c r="BW35" t="s">
        <v>20</v>
      </c>
      <c r="BY35" t="s">
        <v>17</v>
      </c>
      <c r="BZ35">
        <v>15.73</v>
      </c>
    </row>
    <row r="36" spans="1:79" x14ac:dyDescent="0.25">
      <c r="A36" s="2">
        <v>43252.774016203701</v>
      </c>
      <c r="B36" s="2">
        <v>43252.77615740741</v>
      </c>
      <c r="C36">
        <v>184</v>
      </c>
      <c r="D36">
        <v>30.503494262695</v>
      </c>
      <c r="E36">
        <v>-88.143203735352003</v>
      </c>
      <c r="F36" s="9" t="s">
        <v>2163</v>
      </c>
      <c r="G36" t="s">
        <v>335</v>
      </c>
      <c r="H36" s="9" t="s">
        <v>336</v>
      </c>
      <c r="I36" t="s">
        <v>17</v>
      </c>
      <c r="J36">
        <v>180</v>
      </c>
      <c r="K36" t="s">
        <v>17</v>
      </c>
      <c r="L36" t="s">
        <v>337</v>
      </c>
      <c r="M36" t="s">
        <v>21</v>
      </c>
      <c r="O36" t="s">
        <v>337</v>
      </c>
      <c r="P36" t="s">
        <v>337</v>
      </c>
      <c r="T36">
        <v>5</v>
      </c>
      <c r="U36" t="s">
        <v>17</v>
      </c>
      <c r="V36" t="s">
        <v>337</v>
      </c>
      <c r="W36" t="s">
        <v>21</v>
      </c>
      <c r="Y36" t="s">
        <v>337</v>
      </c>
      <c r="Z36" t="s">
        <v>337</v>
      </c>
      <c r="AJ36">
        <v>180</v>
      </c>
      <c r="AK36">
        <v>5</v>
      </c>
      <c r="AL36" t="s">
        <v>337</v>
      </c>
      <c r="AM36" t="s">
        <v>17</v>
      </c>
      <c r="BB36" t="s">
        <v>17</v>
      </c>
      <c r="BP36" t="s">
        <v>20</v>
      </c>
      <c r="BW36" t="s">
        <v>20</v>
      </c>
      <c r="BY36" t="s">
        <v>20</v>
      </c>
      <c r="CA36" t="s">
        <v>338</v>
      </c>
    </row>
    <row r="37" spans="1:79" x14ac:dyDescent="0.25">
      <c r="A37" s="2">
        <v>43253.347939814812</v>
      </c>
      <c r="B37" s="2">
        <v>43253.348449074074</v>
      </c>
      <c r="C37">
        <v>44</v>
      </c>
      <c r="D37">
        <v>42.811004638672003</v>
      </c>
      <c r="E37">
        <v>-92.912803649902003</v>
      </c>
      <c r="F37" s="9" t="s">
        <v>355</v>
      </c>
      <c r="G37" t="s">
        <v>356</v>
      </c>
      <c r="H37" s="9" t="s">
        <v>357</v>
      </c>
      <c r="I37" t="s">
        <v>20</v>
      </c>
    </row>
    <row r="38" spans="1:79" x14ac:dyDescent="0.25">
      <c r="A38" s="2">
        <v>43270.413506944446</v>
      </c>
      <c r="B38" s="2">
        <v>43270.415821759256</v>
      </c>
      <c r="C38">
        <v>199</v>
      </c>
      <c r="D38">
        <v>41.672698974608998</v>
      </c>
      <c r="E38">
        <v>-93.572196960449006</v>
      </c>
      <c r="F38" s="9" t="s">
        <v>1665</v>
      </c>
      <c r="G38" t="s">
        <v>1666</v>
      </c>
      <c r="H38" s="9" t="s">
        <v>1667</v>
      </c>
      <c r="I38" t="s">
        <v>17</v>
      </c>
      <c r="J38">
        <v>850</v>
      </c>
      <c r="K38" t="s">
        <v>17</v>
      </c>
      <c r="L38">
        <v>10.73</v>
      </c>
      <c r="M38" t="s">
        <v>21</v>
      </c>
      <c r="O38">
        <v>2500</v>
      </c>
      <c r="P38">
        <v>4.2900000000000004E-3</v>
      </c>
      <c r="Q38">
        <v>21.45</v>
      </c>
      <c r="R38">
        <v>42.9</v>
      </c>
      <c r="T38">
        <v>81</v>
      </c>
      <c r="U38" t="s">
        <v>17</v>
      </c>
      <c r="V38">
        <v>10.73</v>
      </c>
      <c r="W38" t="s">
        <v>21</v>
      </c>
      <c r="Y38">
        <v>2500</v>
      </c>
      <c r="Z38">
        <v>4.2900000000000004E-3</v>
      </c>
      <c r="AA38">
        <v>104.15</v>
      </c>
      <c r="AB38">
        <v>728.05</v>
      </c>
      <c r="AD38" t="s">
        <v>19</v>
      </c>
      <c r="AJ38">
        <v>811</v>
      </c>
      <c r="AK38">
        <v>80</v>
      </c>
      <c r="AL38">
        <v>29.51</v>
      </c>
      <c r="AM38" t="s">
        <v>17</v>
      </c>
      <c r="AN38">
        <v>15.55</v>
      </c>
      <c r="AO38">
        <v>2500</v>
      </c>
      <c r="AP38" t="s">
        <v>21</v>
      </c>
      <c r="AR38">
        <v>6.2199999999999998E-3</v>
      </c>
      <c r="AS38" s="5">
        <v>1.45</v>
      </c>
      <c r="AT38">
        <v>6.2199999999999998E-3</v>
      </c>
      <c r="AV38" t="s">
        <v>19</v>
      </c>
      <c r="BA38">
        <v>25.32</v>
      </c>
      <c r="BB38" t="s">
        <v>17</v>
      </c>
      <c r="BC38">
        <v>15.55</v>
      </c>
      <c r="BD38">
        <v>2500</v>
      </c>
      <c r="BE38" t="s">
        <v>21</v>
      </c>
      <c r="BG38">
        <v>6.2199999999999998E-3</v>
      </c>
      <c r="BH38">
        <v>15.55</v>
      </c>
      <c r="BI38">
        <v>15.55</v>
      </c>
      <c r="BK38" t="s">
        <v>19</v>
      </c>
      <c r="BP38" t="s">
        <v>47</v>
      </c>
      <c r="BW38" t="s">
        <v>20</v>
      </c>
      <c r="BY38" t="s">
        <v>20</v>
      </c>
    </row>
    <row r="39" spans="1:79" x14ac:dyDescent="0.25">
      <c r="A39" s="2">
        <v>43255.333645833336</v>
      </c>
      <c r="B39" s="2">
        <v>43255.357939814814</v>
      </c>
      <c r="C39">
        <v>2098</v>
      </c>
      <c r="D39">
        <v>41.537994384766002</v>
      </c>
      <c r="E39">
        <v>-90.553100585937997</v>
      </c>
      <c r="F39" s="9" t="s">
        <v>404</v>
      </c>
      <c r="G39" t="s">
        <v>405</v>
      </c>
      <c r="H39" s="9" t="s">
        <v>406</v>
      </c>
      <c r="I39" t="s">
        <v>17</v>
      </c>
      <c r="J39">
        <v>428</v>
      </c>
      <c r="K39" t="s">
        <v>17</v>
      </c>
      <c r="L39">
        <v>17.850000000000001</v>
      </c>
      <c r="M39" t="s">
        <v>21</v>
      </c>
      <c r="O39">
        <v>3000</v>
      </c>
      <c r="P39">
        <v>5</v>
      </c>
      <c r="Q39">
        <v>27.85</v>
      </c>
      <c r="R39">
        <v>52.85</v>
      </c>
      <c r="T39">
        <v>22</v>
      </c>
      <c r="U39" t="s">
        <v>17</v>
      </c>
      <c r="V39">
        <v>17.850000000000001</v>
      </c>
      <c r="W39" t="s">
        <v>21</v>
      </c>
      <c r="Y39">
        <v>3000</v>
      </c>
      <c r="Z39">
        <v>5</v>
      </c>
      <c r="AA39">
        <v>127.85</v>
      </c>
      <c r="AB39">
        <v>1002.85</v>
      </c>
      <c r="AD39" t="s">
        <v>19</v>
      </c>
      <c r="AE39" t="s">
        <v>407</v>
      </c>
      <c r="AJ39">
        <v>397</v>
      </c>
      <c r="AK39">
        <v>21</v>
      </c>
      <c r="AL39">
        <v>17.850000000000001</v>
      </c>
      <c r="AM39" t="s">
        <v>17</v>
      </c>
      <c r="AN39">
        <v>17.850000000000001</v>
      </c>
      <c r="AO39">
        <v>3000</v>
      </c>
      <c r="AP39" t="s">
        <v>21</v>
      </c>
      <c r="AR39">
        <v>5</v>
      </c>
      <c r="AS39">
        <v>100</v>
      </c>
      <c r="AT39">
        <v>100</v>
      </c>
      <c r="AV39" t="s">
        <v>19</v>
      </c>
      <c r="BA39">
        <v>127.85</v>
      </c>
      <c r="BB39" t="s">
        <v>17</v>
      </c>
      <c r="BC39">
        <v>17.850000000000001</v>
      </c>
      <c r="BD39">
        <v>3000</v>
      </c>
      <c r="BE39" t="s">
        <v>21</v>
      </c>
      <c r="BG39">
        <v>5</v>
      </c>
      <c r="BH39">
        <v>100</v>
      </c>
      <c r="BI39">
        <v>100</v>
      </c>
      <c r="BK39" t="s">
        <v>19</v>
      </c>
      <c r="BP39" t="s">
        <v>17</v>
      </c>
      <c r="BQ39">
        <v>511</v>
      </c>
      <c r="BR39">
        <v>35</v>
      </c>
      <c r="BS39" t="s">
        <v>38</v>
      </c>
      <c r="BV39" t="s">
        <v>408</v>
      </c>
      <c r="BW39" t="s">
        <v>20</v>
      </c>
      <c r="BY39" t="s">
        <v>17</v>
      </c>
      <c r="BZ39">
        <v>3</v>
      </c>
    </row>
    <row r="40" spans="1:79" x14ac:dyDescent="0.25">
      <c r="A40" s="2">
        <v>43255.492118055554</v>
      </c>
      <c r="B40" s="2">
        <v>43255.501226851855</v>
      </c>
      <c r="C40">
        <v>786</v>
      </c>
      <c r="D40">
        <v>41.721694946288999</v>
      </c>
      <c r="E40">
        <v>-92.717597961425994</v>
      </c>
      <c r="F40" s="9" t="s">
        <v>505</v>
      </c>
      <c r="G40" t="s">
        <v>506</v>
      </c>
      <c r="H40" s="9" t="s">
        <v>507</v>
      </c>
      <c r="I40" t="s">
        <v>17</v>
      </c>
      <c r="J40">
        <v>235</v>
      </c>
      <c r="K40" t="s">
        <v>20</v>
      </c>
      <c r="Q40">
        <v>22</v>
      </c>
      <c r="R40">
        <v>44</v>
      </c>
      <c r="T40">
        <v>6</v>
      </c>
      <c r="U40" t="s">
        <v>20</v>
      </c>
      <c r="AA40">
        <v>110</v>
      </c>
      <c r="AB40">
        <v>880</v>
      </c>
      <c r="AD40" t="s">
        <v>19</v>
      </c>
      <c r="AJ40">
        <v>235</v>
      </c>
      <c r="AK40">
        <v>6</v>
      </c>
      <c r="AL40">
        <v>25</v>
      </c>
      <c r="AM40" t="s">
        <v>17</v>
      </c>
      <c r="AN40">
        <v>18.36</v>
      </c>
      <c r="AO40">
        <v>3000</v>
      </c>
      <c r="AP40" t="s">
        <v>21</v>
      </c>
      <c r="AR40">
        <v>5.67</v>
      </c>
      <c r="AT40" t="s">
        <v>508</v>
      </c>
      <c r="AV40" t="s">
        <v>19</v>
      </c>
      <c r="BA40">
        <v>18.36</v>
      </c>
      <c r="BB40" t="s">
        <v>20</v>
      </c>
      <c r="BI40" t="s">
        <v>508</v>
      </c>
      <c r="BK40" t="s">
        <v>19</v>
      </c>
      <c r="BP40" t="s">
        <v>20</v>
      </c>
      <c r="BW40" t="s">
        <v>20</v>
      </c>
      <c r="BY40" t="s">
        <v>20</v>
      </c>
    </row>
    <row r="41" spans="1:79" x14ac:dyDescent="0.25">
      <c r="A41" s="2">
        <v>43270.373807870368</v>
      </c>
      <c r="B41" s="2">
        <v>43270.379016203704</v>
      </c>
      <c r="C41">
        <v>450</v>
      </c>
      <c r="D41">
        <v>42.368896484375</v>
      </c>
      <c r="E41">
        <v>-94.300300598145</v>
      </c>
      <c r="F41" s="9" t="s">
        <v>1630</v>
      </c>
      <c r="G41" t="s">
        <v>1631</v>
      </c>
      <c r="H41" s="9" t="s">
        <v>1632</v>
      </c>
      <c r="I41" t="s">
        <v>17</v>
      </c>
      <c r="J41">
        <v>173</v>
      </c>
      <c r="K41" t="s">
        <v>17</v>
      </c>
      <c r="L41">
        <v>26</v>
      </c>
      <c r="M41" t="s">
        <v>21</v>
      </c>
      <c r="O41">
        <v>2000</v>
      </c>
      <c r="P41" t="s">
        <v>1633</v>
      </c>
      <c r="Q41">
        <v>65.599999999999994</v>
      </c>
      <c r="R41">
        <v>158</v>
      </c>
      <c r="T41">
        <v>2</v>
      </c>
      <c r="U41" t="s">
        <v>17</v>
      </c>
      <c r="V41">
        <v>26</v>
      </c>
      <c r="W41" t="s">
        <v>21</v>
      </c>
      <c r="Y41">
        <v>2000</v>
      </c>
      <c r="Z41">
        <v>13.2</v>
      </c>
      <c r="AA41">
        <v>651</v>
      </c>
      <c r="AB41">
        <v>2666</v>
      </c>
      <c r="AD41" t="s">
        <v>19</v>
      </c>
      <c r="AJ41">
        <v>173</v>
      </c>
      <c r="AK41">
        <v>2</v>
      </c>
      <c r="AL41">
        <v>11.04</v>
      </c>
      <c r="AM41" t="s">
        <v>17</v>
      </c>
      <c r="AN41">
        <v>11.04</v>
      </c>
      <c r="AO41">
        <v>2000</v>
      </c>
      <c r="AP41" t="s">
        <v>21</v>
      </c>
      <c r="AR41" t="s">
        <v>1634</v>
      </c>
      <c r="AS41">
        <v>11.04</v>
      </c>
      <c r="AT41">
        <v>11.04</v>
      </c>
      <c r="AV41" t="s">
        <v>19</v>
      </c>
      <c r="BA41">
        <v>11.04</v>
      </c>
      <c r="BB41" t="s">
        <v>17</v>
      </c>
      <c r="BC41">
        <v>11.04</v>
      </c>
      <c r="BD41">
        <v>2000</v>
      </c>
      <c r="BE41" t="s">
        <v>21</v>
      </c>
      <c r="BG41" t="s">
        <v>1634</v>
      </c>
      <c r="BH41">
        <v>11.04</v>
      </c>
      <c r="BI41">
        <v>11.04</v>
      </c>
      <c r="BK41" t="s">
        <v>19</v>
      </c>
      <c r="BP41" t="s">
        <v>17</v>
      </c>
      <c r="BQ41">
        <v>172</v>
      </c>
      <c r="BR41">
        <v>2</v>
      </c>
      <c r="BS41" t="s">
        <v>23</v>
      </c>
      <c r="BV41" t="s">
        <v>1635</v>
      </c>
      <c r="BW41" t="s">
        <v>20</v>
      </c>
      <c r="BY41" t="s">
        <v>20</v>
      </c>
    </row>
    <row r="42" spans="1:79" x14ac:dyDescent="0.25">
      <c r="A42" s="2">
        <v>43252.501481481479</v>
      </c>
      <c r="B42" s="2">
        <v>43269.66978009259</v>
      </c>
      <c r="C42">
        <v>1483340</v>
      </c>
      <c r="D42">
        <v>43.331207275391002</v>
      </c>
      <c r="E42">
        <v>-91.750999450684006</v>
      </c>
      <c r="F42" s="9" t="s">
        <v>2253</v>
      </c>
      <c r="G42" t="s">
        <v>1576</v>
      </c>
      <c r="H42" s="9" t="s">
        <v>1577</v>
      </c>
      <c r="I42" t="s">
        <v>17</v>
      </c>
      <c r="J42">
        <v>510</v>
      </c>
      <c r="K42" t="s">
        <v>17</v>
      </c>
      <c r="L42">
        <v>17.61</v>
      </c>
      <c r="M42" t="s">
        <v>21</v>
      </c>
      <c r="O42">
        <v>1000</v>
      </c>
      <c r="P42">
        <v>3</v>
      </c>
      <c r="Q42">
        <v>29.61</v>
      </c>
      <c r="R42">
        <v>44.61</v>
      </c>
      <c r="S42" t="s">
        <v>1578</v>
      </c>
      <c r="T42">
        <v>75</v>
      </c>
      <c r="U42" t="s">
        <v>20</v>
      </c>
      <c r="AD42" t="s">
        <v>19</v>
      </c>
      <c r="AJ42">
        <v>425</v>
      </c>
      <c r="AK42">
        <v>75</v>
      </c>
      <c r="AL42">
        <v>59.5</v>
      </c>
      <c r="AM42" t="s">
        <v>17</v>
      </c>
      <c r="AN42">
        <v>40</v>
      </c>
      <c r="AO42" t="s">
        <v>242</v>
      </c>
      <c r="AP42" t="s">
        <v>21</v>
      </c>
      <c r="AR42" t="s">
        <v>1579</v>
      </c>
      <c r="AV42" t="s">
        <v>22</v>
      </c>
      <c r="AX42" t="s">
        <v>1580</v>
      </c>
      <c r="BA42">
        <v>59.5</v>
      </c>
      <c r="BB42" t="s">
        <v>17</v>
      </c>
      <c r="BC42">
        <v>40</v>
      </c>
      <c r="BD42" t="s">
        <v>1581</v>
      </c>
      <c r="BE42" t="s">
        <v>21</v>
      </c>
      <c r="BG42">
        <v>6.5</v>
      </c>
      <c r="BK42" t="s">
        <v>59</v>
      </c>
      <c r="BM42" t="s">
        <v>1582</v>
      </c>
      <c r="BP42" t="s">
        <v>20</v>
      </c>
      <c r="BW42" t="s">
        <v>20</v>
      </c>
      <c r="BY42" t="s">
        <v>20</v>
      </c>
    </row>
    <row r="43" spans="1:79" ht="240" x14ac:dyDescent="0.25">
      <c r="A43" s="2">
        <v>43269.448067129626</v>
      </c>
      <c r="B43" s="2">
        <v>43269.463564814818</v>
      </c>
      <c r="C43">
        <v>1338</v>
      </c>
      <c r="D43">
        <v>42.800796508788999</v>
      </c>
      <c r="E43">
        <v>-95.957702636719006</v>
      </c>
      <c r="F43" s="9" t="s">
        <v>2291</v>
      </c>
      <c r="G43" t="s">
        <v>1272</v>
      </c>
      <c r="H43" s="9" t="s">
        <v>1273</v>
      </c>
      <c r="I43" t="s">
        <v>17</v>
      </c>
      <c r="J43">
        <v>90</v>
      </c>
      <c r="K43" t="s">
        <v>17</v>
      </c>
      <c r="L43">
        <v>39</v>
      </c>
      <c r="M43" t="s">
        <v>21</v>
      </c>
      <c r="O43" t="s">
        <v>1274</v>
      </c>
      <c r="P43" t="s">
        <v>1275</v>
      </c>
      <c r="Q43">
        <v>45</v>
      </c>
      <c r="R43">
        <v>54</v>
      </c>
      <c r="T43">
        <v>9</v>
      </c>
      <c r="U43" t="s">
        <v>17</v>
      </c>
      <c r="V43">
        <v>39</v>
      </c>
      <c r="W43" t="s">
        <v>21</v>
      </c>
      <c r="Y43">
        <v>3000</v>
      </c>
      <c r="Z43" t="s">
        <v>1275</v>
      </c>
      <c r="AA43">
        <v>105</v>
      </c>
      <c r="AB43" t="s">
        <v>75</v>
      </c>
      <c r="AD43" t="s">
        <v>147</v>
      </c>
      <c r="AG43" t="s">
        <v>1276</v>
      </c>
      <c r="AI43" t="s">
        <v>1277</v>
      </c>
      <c r="AJ43">
        <v>81</v>
      </c>
      <c r="AK43">
        <v>9</v>
      </c>
      <c r="AL43" t="s">
        <v>1278</v>
      </c>
      <c r="AM43" t="s">
        <v>17</v>
      </c>
      <c r="AN43">
        <v>12</v>
      </c>
      <c r="AO43" t="s">
        <v>1279</v>
      </c>
      <c r="AP43" t="s">
        <v>38</v>
      </c>
      <c r="AQ43" t="s">
        <v>75</v>
      </c>
      <c r="AR43">
        <v>0</v>
      </c>
      <c r="AU43" t="s">
        <v>1280</v>
      </c>
      <c r="AV43" t="s">
        <v>19</v>
      </c>
      <c r="BA43">
        <v>12</v>
      </c>
      <c r="BB43" t="s">
        <v>17</v>
      </c>
      <c r="BC43">
        <v>12</v>
      </c>
      <c r="BD43" t="s">
        <v>75</v>
      </c>
      <c r="BE43" t="s">
        <v>38</v>
      </c>
      <c r="BF43" t="s">
        <v>1281</v>
      </c>
      <c r="BG43" t="s">
        <v>75</v>
      </c>
      <c r="BJ43" t="s">
        <v>1282</v>
      </c>
      <c r="BK43" t="s">
        <v>19</v>
      </c>
      <c r="BP43" t="s">
        <v>20</v>
      </c>
      <c r="BW43" t="s">
        <v>20</v>
      </c>
      <c r="BY43" t="s">
        <v>20</v>
      </c>
      <c r="CA43" s="1" t="s">
        <v>1283</v>
      </c>
    </row>
    <row r="44" spans="1:79" ht="315" x14ac:dyDescent="0.25">
      <c r="A44" s="2">
        <v>43271.383564814816</v>
      </c>
      <c r="B44" s="2">
        <v>43271.390196759261</v>
      </c>
      <c r="C44">
        <v>572</v>
      </c>
      <c r="D44">
        <v>42.074295043945</v>
      </c>
      <c r="E44">
        <v>-94.879997253417997</v>
      </c>
      <c r="F44" s="9" t="s">
        <v>1873</v>
      </c>
      <c r="G44" t="s">
        <v>1874</v>
      </c>
      <c r="H44" s="9" t="s">
        <v>1875</v>
      </c>
      <c r="I44" t="s">
        <v>17</v>
      </c>
      <c r="J44">
        <v>3830</v>
      </c>
      <c r="K44" t="s">
        <v>17</v>
      </c>
      <c r="L44">
        <v>5</v>
      </c>
      <c r="M44" t="s">
        <v>227</v>
      </c>
      <c r="O44">
        <v>0</v>
      </c>
      <c r="P44" s="1" t="s">
        <v>1876</v>
      </c>
      <c r="S44" t="s">
        <v>1877</v>
      </c>
      <c r="T44">
        <v>470</v>
      </c>
      <c r="U44" t="s">
        <v>17</v>
      </c>
      <c r="V44">
        <v>5</v>
      </c>
      <c r="W44" t="s">
        <v>227</v>
      </c>
      <c r="Y44">
        <v>0</v>
      </c>
      <c r="Z44" s="1" t="s">
        <v>1878</v>
      </c>
      <c r="AC44" t="s">
        <v>1879</v>
      </c>
      <c r="AD44" t="s">
        <v>175</v>
      </c>
      <c r="AH44" t="s">
        <v>1880</v>
      </c>
      <c r="AI44" t="s">
        <v>75</v>
      </c>
      <c r="AJ44">
        <v>3830</v>
      </c>
      <c r="AK44">
        <v>470</v>
      </c>
      <c r="AM44" t="s">
        <v>17</v>
      </c>
      <c r="AN44">
        <v>7.95</v>
      </c>
      <c r="AO44">
        <v>0</v>
      </c>
      <c r="AP44" t="s">
        <v>227</v>
      </c>
      <c r="AR44" t="s">
        <v>1881</v>
      </c>
      <c r="AU44" t="s">
        <v>1882</v>
      </c>
      <c r="AV44" t="s">
        <v>147</v>
      </c>
      <c r="AY44" s="4">
        <v>2170000</v>
      </c>
      <c r="BB44" t="s">
        <v>17</v>
      </c>
      <c r="BC44">
        <v>7.95</v>
      </c>
      <c r="BD44">
        <v>0</v>
      </c>
      <c r="BE44" t="s">
        <v>227</v>
      </c>
      <c r="BG44" t="s">
        <v>1881</v>
      </c>
      <c r="BJ44" t="s">
        <v>1883</v>
      </c>
      <c r="BK44" t="s">
        <v>147</v>
      </c>
      <c r="BN44" s="4">
        <v>2170000</v>
      </c>
      <c r="BP44" t="s">
        <v>17</v>
      </c>
      <c r="BQ44">
        <v>3</v>
      </c>
      <c r="BR44" t="s">
        <v>1884</v>
      </c>
      <c r="BS44" t="s">
        <v>23</v>
      </c>
      <c r="BT44" t="s">
        <v>1885</v>
      </c>
      <c r="BV44" t="s">
        <v>1886</v>
      </c>
      <c r="BW44" t="s">
        <v>17</v>
      </c>
      <c r="BX44">
        <v>13.33</v>
      </c>
      <c r="BY44" t="s">
        <v>17</v>
      </c>
      <c r="BZ44" t="s">
        <v>1887</v>
      </c>
    </row>
    <row r="45" spans="1:79" x14ac:dyDescent="0.25">
      <c r="A45" s="2">
        <v>43269.535300925927</v>
      </c>
      <c r="B45" s="2">
        <v>43269.614351851851</v>
      </c>
      <c r="C45">
        <v>6830</v>
      </c>
      <c r="D45">
        <v>42.266693115233998</v>
      </c>
      <c r="E45">
        <v>-94.038696289062003</v>
      </c>
      <c r="F45" s="9" t="s">
        <v>1498</v>
      </c>
      <c r="G45" t="s">
        <v>1499</v>
      </c>
      <c r="H45" s="9" t="s">
        <v>1500</v>
      </c>
      <c r="I45" t="s">
        <v>17</v>
      </c>
      <c r="J45">
        <v>1068</v>
      </c>
      <c r="K45" t="s">
        <v>17</v>
      </c>
      <c r="L45">
        <v>13.33</v>
      </c>
      <c r="M45" t="s">
        <v>21</v>
      </c>
      <c r="O45">
        <v>0</v>
      </c>
      <c r="P45" t="s">
        <v>1501</v>
      </c>
      <c r="Q45">
        <v>25.43</v>
      </c>
      <c r="R45">
        <v>37.53</v>
      </c>
      <c r="T45">
        <v>116</v>
      </c>
      <c r="U45" t="s">
        <v>17</v>
      </c>
      <c r="V45">
        <v>13.33</v>
      </c>
      <c r="W45" t="s">
        <v>21</v>
      </c>
      <c r="Y45">
        <v>0</v>
      </c>
      <c r="Z45" t="s">
        <v>1501</v>
      </c>
      <c r="AA45">
        <v>73.83</v>
      </c>
      <c r="AB45">
        <v>497.33</v>
      </c>
      <c r="AD45" t="s">
        <v>19</v>
      </c>
      <c r="AJ45">
        <v>936</v>
      </c>
      <c r="AK45">
        <v>117</v>
      </c>
      <c r="AL45">
        <v>67</v>
      </c>
      <c r="AM45" t="s">
        <v>17</v>
      </c>
      <c r="AN45">
        <v>19</v>
      </c>
      <c r="AO45">
        <v>0</v>
      </c>
      <c r="AP45" t="s">
        <v>21</v>
      </c>
      <c r="AR45" t="s">
        <v>1502</v>
      </c>
      <c r="AT45">
        <v>30.83</v>
      </c>
      <c r="AV45" t="s">
        <v>42</v>
      </c>
      <c r="AZ45" t="s">
        <v>1503</v>
      </c>
      <c r="BA45">
        <v>140</v>
      </c>
      <c r="BB45" t="s">
        <v>17</v>
      </c>
      <c r="BC45">
        <v>19</v>
      </c>
      <c r="BD45">
        <v>0</v>
      </c>
      <c r="BE45" t="s">
        <v>21</v>
      </c>
      <c r="BG45" t="s">
        <v>1502</v>
      </c>
      <c r="BI45">
        <v>30.83</v>
      </c>
      <c r="BK45" t="s">
        <v>42</v>
      </c>
      <c r="BO45" t="s">
        <v>1504</v>
      </c>
      <c r="BP45" t="s">
        <v>20</v>
      </c>
      <c r="BW45" t="s">
        <v>20</v>
      </c>
      <c r="BY45" t="s">
        <v>17</v>
      </c>
      <c r="BZ45">
        <v>5.5</v>
      </c>
      <c r="CA45" t="s">
        <v>1505</v>
      </c>
    </row>
    <row r="46" spans="1:79" x14ac:dyDescent="0.25">
      <c r="A46" s="2">
        <v>43269.531076388892</v>
      </c>
      <c r="B46" s="2">
        <v>43269.551793981482</v>
      </c>
      <c r="C46">
        <v>1790</v>
      </c>
      <c r="D46">
        <v>41.910598754882997</v>
      </c>
      <c r="E46">
        <v>-91.714202880859006</v>
      </c>
      <c r="F46" s="9" t="s">
        <v>2194</v>
      </c>
      <c r="G46" t="s">
        <v>1411</v>
      </c>
      <c r="H46" s="9" t="s">
        <v>1412</v>
      </c>
      <c r="I46" t="s">
        <v>17</v>
      </c>
      <c r="J46" s="4">
        <v>45465</v>
      </c>
      <c r="K46" t="s">
        <v>17</v>
      </c>
      <c r="L46" s="7">
        <v>11.89</v>
      </c>
      <c r="M46" t="s">
        <v>38</v>
      </c>
      <c r="N46" t="s">
        <v>1413</v>
      </c>
      <c r="O46">
        <v>0</v>
      </c>
      <c r="P46" s="7">
        <v>2.0388000000000002</v>
      </c>
      <c r="S46" t="s">
        <v>1414</v>
      </c>
      <c r="T46" s="4">
        <v>3186</v>
      </c>
      <c r="U46" t="s">
        <v>17</v>
      </c>
      <c r="V46" t="s">
        <v>1415</v>
      </c>
      <c r="W46" t="s">
        <v>38</v>
      </c>
      <c r="X46" t="s">
        <v>1413</v>
      </c>
      <c r="Y46">
        <v>0</v>
      </c>
      <c r="Z46" t="s">
        <v>1416</v>
      </c>
      <c r="AC46" t="s">
        <v>1417</v>
      </c>
      <c r="AD46" t="s">
        <v>19</v>
      </c>
      <c r="AI46" t="s">
        <v>1418</v>
      </c>
      <c r="AJ46">
        <v>44321</v>
      </c>
      <c r="AK46">
        <v>3186</v>
      </c>
      <c r="AL46" s="7">
        <v>18.79</v>
      </c>
      <c r="AM46" t="s">
        <v>17</v>
      </c>
      <c r="AN46" s="7">
        <v>14.59</v>
      </c>
      <c r="AO46" t="s">
        <v>1419</v>
      </c>
      <c r="AP46" t="s">
        <v>38</v>
      </c>
      <c r="AQ46" t="s">
        <v>1413</v>
      </c>
      <c r="AR46" s="7">
        <v>2.1021999999999998</v>
      </c>
      <c r="AU46" t="s">
        <v>1420</v>
      </c>
      <c r="AV46" t="s">
        <v>19</v>
      </c>
      <c r="BA46" t="s">
        <v>1421</v>
      </c>
      <c r="BB46" t="s">
        <v>17</v>
      </c>
      <c r="BC46" s="7">
        <v>14.59</v>
      </c>
      <c r="BD46" t="s">
        <v>1419</v>
      </c>
      <c r="BE46" t="s">
        <v>38</v>
      </c>
      <c r="BF46" t="s">
        <v>1413</v>
      </c>
      <c r="BG46" t="s">
        <v>1422</v>
      </c>
      <c r="BJ46" t="s">
        <v>1423</v>
      </c>
      <c r="BK46" t="s">
        <v>19</v>
      </c>
      <c r="BP46" t="s">
        <v>17</v>
      </c>
      <c r="BQ46">
        <v>44467</v>
      </c>
      <c r="BR46">
        <v>2902</v>
      </c>
      <c r="BS46" t="s">
        <v>38</v>
      </c>
      <c r="BU46" t="s">
        <v>1424</v>
      </c>
      <c r="BV46" t="s">
        <v>1425</v>
      </c>
      <c r="BW46" t="s">
        <v>17</v>
      </c>
      <c r="BX46" s="7">
        <v>16.739999999999998</v>
      </c>
      <c r="BY46" t="s">
        <v>17</v>
      </c>
      <c r="BZ46" s="7">
        <v>4.8</v>
      </c>
    </row>
    <row r="47" spans="1:79" x14ac:dyDescent="0.25">
      <c r="A47" s="2">
        <v>43262.651122685187</v>
      </c>
      <c r="B47" s="2">
        <v>43262.687141203707</v>
      </c>
      <c r="C47">
        <v>3111</v>
      </c>
      <c r="D47">
        <v>40.707397460937997</v>
      </c>
      <c r="E47">
        <v>-92.92130279541</v>
      </c>
      <c r="F47" s="9" t="s">
        <v>925</v>
      </c>
      <c r="G47" t="s">
        <v>926</v>
      </c>
      <c r="H47" s="9" t="s">
        <v>927</v>
      </c>
      <c r="I47" t="s">
        <v>17</v>
      </c>
      <c r="J47">
        <v>2729</v>
      </c>
      <c r="K47" t="s">
        <v>17</v>
      </c>
      <c r="L47">
        <v>23.15</v>
      </c>
      <c r="M47" t="s">
        <v>227</v>
      </c>
      <c r="O47">
        <v>240</v>
      </c>
      <c r="P47">
        <v>3.2099999999999997E-2</v>
      </c>
      <c r="S47" t="s">
        <v>928</v>
      </c>
      <c r="T47">
        <v>279</v>
      </c>
      <c r="U47" t="s">
        <v>20</v>
      </c>
      <c r="AD47" t="s">
        <v>80</v>
      </c>
      <c r="AG47">
        <v>2600000</v>
      </c>
      <c r="AJ47">
        <v>2020</v>
      </c>
      <c r="AK47">
        <v>265</v>
      </c>
      <c r="AL47">
        <v>18.350000000000001</v>
      </c>
      <c r="AM47" t="s">
        <v>17</v>
      </c>
      <c r="AN47">
        <v>14.32</v>
      </c>
      <c r="AO47">
        <v>294</v>
      </c>
      <c r="AP47" t="s">
        <v>227</v>
      </c>
      <c r="AR47">
        <v>3.83</v>
      </c>
      <c r="AU47" t="s">
        <v>929</v>
      </c>
      <c r="AV47" t="s">
        <v>22</v>
      </c>
      <c r="AX47">
        <v>819000</v>
      </c>
      <c r="BB47" t="s">
        <v>20</v>
      </c>
      <c r="BP47" t="s">
        <v>17</v>
      </c>
      <c r="BQ47">
        <v>3</v>
      </c>
      <c r="BR47">
        <v>3</v>
      </c>
      <c r="BS47" t="s">
        <v>38</v>
      </c>
      <c r="BU47" t="s">
        <v>76</v>
      </c>
      <c r="BW47" t="s">
        <v>20</v>
      </c>
      <c r="BY47" t="s">
        <v>20</v>
      </c>
    </row>
    <row r="48" spans="1:79" x14ac:dyDescent="0.25">
      <c r="A48" s="2">
        <v>43270.339745370373</v>
      </c>
      <c r="B48" s="2">
        <v>43270.388310185182</v>
      </c>
      <c r="C48">
        <v>4196</v>
      </c>
      <c r="D48">
        <v>41.486999511718999</v>
      </c>
      <c r="E48">
        <v>-90.47730255127</v>
      </c>
      <c r="F48" s="9" t="s">
        <v>2201</v>
      </c>
      <c r="G48" t="s">
        <v>1636</v>
      </c>
      <c r="H48" s="9" t="s">
        <v>1637</v>
      </c>
      <c r="I48" t="s">
        <v>17</v>
      </c>
      <c r="J48">
        <v>3049</v>
      </c>
      <c r="K48" t="s">
        <v>20</v>
      </c>
      <c r="S48" t="s">
        <v>1638</v>
      </c>
      <c r="T48">
        <v>322</v>
      </c>
      <c r="U48" t="s">
        <v>20</v>
      </c>
      <c r="AC48" t="s">
        <v>1639</v>
      </c>
      <c r="AD48" t="s">
        <v>19</v>
      </c>
      <c r="AI48" t="s">
        <v>1640</v>
      </c>
      <c r="AJ48">
        <v>3041</v>
      </c>
      <c r="AK48">
        <v>306</v>
      </c>
      <c r="AL48">
        <v>25.62</v>
      </c>
      <c r="AM48" t="s">
        <v>20</v>
      </c>
      <c r="AS48">
        <v>100</v>
      </c>
      <c r="AT48">
        <v>4.6900000000000004</v>
      </c>
      <c r="AU48" t="s">
        <v>1641</v>
      </c>
      <c r="AV48" t="s">
        <v>19</v>
      </c>
      <c r="BA48">
        <v>133.35</v>
      </c>
      <c r="BB48" t="s">
        <v>20</v>
      </c>
      <c r="BH48">
        <v>100</v>
      </c>
      <c r="BI48">
        <v>4.6900000000000004</v>
      </c>
      <c r="BJ48" t="s">
        <v>1642</v>
      </c>
      <c r="BK48" t="s">
        <v>19</v>
      </c>
      <c r="BP48" t="s">
        <v>17</v>
      </c>
      <c r="BQ48">
        <v>5</v>
      </c>
      <c r="BR48">
        <v>5</v>
      </c>
      <c r="BS48" t="s">
        <v>38</v>
      </c>
      <c r="BU48" t="s">
        <v>514</v>
      </c>
      <c r="BV48" t="s">
        <v>1643</v>
      </c>
      <c r="BW48" t="s">
        <v>20</v>
      </c>
      <c r="BY48" t="s">
        <v>20</v>
      </c>
      <c r="CA48" t="s">
        <v>1644</v>
      </c>
    </row>
    <row r="49" spans="1:79" x14ac:dyDescent="0.25">
      <c r="A49" s="2">
        <v>43256.583657407406</v>
      </c>
      <c r="B49" s="2">
        <v>43256.596666666665</v>
      </c>
      <c r="C49">
        <v>1124</v>
      </c>
      <c r="D49">
        <v>42.778793334961001</v>
      </c>
      <c r="E49">
        <v>-95.701797485352003</v>
      </c>
      <c r="F49" s="9" t="s">
        <v>676</v>
      </c>
      <c r="G49" t="s">
        <v>677</v>
      </c>
      <c r="H49" s="9" t="s">
        <v>678</v>
      </c>
      <c r="I49" t="s">
        <v>17</v>
      </c>
      <c r="J49">
        <v>1947</v>
      </c>
      <c r="K49" t="s">
        <v>17</v>
      </c>
      <c r="L49">
        <v>5.8</v>
      </c>
      <c r="M49" t="s">
        <v>227</v>
      </c>
      <c r="O49">
        <v>0</v>
      </c>
      <c r="P49" t="s">
        <v>679</v>
      </c>
      <c r="S49" t="s">
        <v>680</v>
      </c>
      <c r="T49">
        <v>245</v>
      </c>
      <c r="U49" t="s">
        <v>17</v>
      </c>
      <c r="V49">
        <v>5.8</v>
      </c>
      <c r="W49" t="s">
        <v>227</v>
      </c>
      <c r="Y49">
        <v>0</v>
      </c>
      <c r="Z49" t="s">
        <v>679</v>
      </c>
      <c r="AC49" t="s">
        <v>680</v>
      </c>
      <c r="AD49" t="s">
        <v>42</v>
      </c>
      <c r="AH49" t="s">
        <v>681</v>
      </c>
      <c r="AI49" t="s">
        <v>95</v>
      </c>
      <c r="AJ49">
        <v>1920</v>
      </c>
      <c r="AK49">
        <v>226</v>
      </c>
      <c r="AL49" t="s">
        <v>682</v>
      </c>
      <c r="AM49" t="s">
        <v>17</v>
      </c>
      <c r="AN49">
        <v>9.64</v>
      </c>
      <c r="AO49">
        <v>0</v>
      </c>
      <c r="AP49" t="s">
        <v>227</v>
      </c>
      <c r="AR49" t="s">
        <v>683</v>
      </c>
      <c r="AU49" t="s">
        <v>684</v>
      </c>
      <c r="AV49" t="s">
        <v>42</v>
      </c>
      <c r="AZ49" t="s">
        <v>685</v>
      </c>
      <c r="BA49" t="s">
        <v>686</v>
      </c>
      <c r="BB49" t="s">
        <v>17</v>
      </c>
      <c r="BC49">
        <v>9.64</v>
      </c>
      <c r="BD49">
        <v>0</v>
      </c>
      <c r="BE49" t="s">
        <v>227</v>
      </c>
      <c r="BG49">
        <v>5.03</v>
      </c>
      <c r="BJ49" t="s">
        <v>684</v>
      </c>
      <c r="BK49" t="s">
        <v>42</v>
      </c>
      <c r="BO49" t="s">
        <v>687</v>
      </c>
      <c r="BP49" t="s">
        <v>17</v>
      </c>
      <c r="BQ49">
        <v>3</v>
      </c>
      <c r="BR49">
        <v>3</v>
      </c>
      <c r="BS49" t="s">
        <v>38</v>
      </c>
      <c r="BV49" t="s">
        <v>688</v>
      </c>
      <c r="BW49" t="s">
        <v>20</v>
      </c>
      <c r="BY49" t="s">
        <v>20</v>
      </c>
      <c r="CA49" t="s">
        <v>689</v>
      </c>
    </row>
    <row r="50" spans="1:79" x14ac:dyDescent="0.25">
      <c r="A50" s="2">
        <v>43265.606342592589</v>
      </c>
      <c r="B50" s="2">
        <v>43265.609699074077</v>
      </c>
      <c r="C50">
        <v>289</v>
      </c>
      <c r="D50">
        <v>42.14909362793</v>
      </c>
      <c r="E50">
        <v>-94.517501831055</v>
      </c>
      <c r="F50" s="9" t="s">
        <v>1054</v>
      </c>
      <c r="G50" t="s">
        <v>1055</v>
      </c>
      <c r="H50" s="9" t="s">
        <v>1056</v>
      </c>
      <c r="I50" t="s">
        <v>17</v>
      </c>
      <c r="J50">
        <v>179</v>
      </c>
      <c r="K50" t="s">
        <v>17</v>
      </c>
      <c r="L50">
        <v>25</v>
      </c>
      <c r="M50" t="s">
        <v>21</v>
      </c>
      <c r="O50">
        <v>2000</v>
      </c>
      <c r="P50">
        <v>1.2500000000000001E-2</v>
      </c>
      <c r="Q50">
        <v>43.5</v>
      </c>
      <c r="S50">
        <v>78.5</v>
      </c>
      <c r="T50">
        <v>17</v>
      </c>
      <c r="U50" t="s">
        <v>17</v>
      </c>
      <c r="V50">
        <v>25</v>
      </c>
      <c r="W50" t="s">
        <v>21</v>
      </c>
      <c r="AJ50">
        <v>179</v>
      </c>
      <c r="AK50">
        <v>17</v>
      </c>
      <c r="AL50">
        <v>18</v>
      </c>
      <c r="AM50" t="s">
        <v>17</v>
      </c>
      <c r="AN50">
        <v>18</v>
      </c>
      <c r="AO50" t="s">
        <v>350</v>
      </c>
      <c r="AP50" t="s">
        <v>38</v>
      </c>
      <c r="AQ50" t="s">
        <v>350</v>
      </c>
      <c r="BA50">
        <v>18</v>
      </c>
      <c r="BB50" t="s">
        <v>17</v>
      </c>
      <c r="BC50" t="s">
        <v>350</v>
      </c>
      <c r="BD50" t="s">
        <v>350</v>
      </c>
      <c r="BP50" t="s">
        <v>20</v>
      </c>
      <c r="BW50" t="s">
        <v>20</v>
      </c>
      <c r="BY50" t="s">
        <v>20</v>
      </c>
    </row>
    <row r="51" spans="1:79" x14ac:dyDescent="0.25">
      <c r="A51" s="2">
        <v>43269.615081018521</v>
      </c>
      <c r="B51" s="2">
        <v>43269.634074074071</v>
      </c>
      <c r="C51">
        <v>1641</v>
      </c>
      <c r="D51">
        <v>42.441497802733998</v>
      </c>
      <c r="E51">
        <v>-93.825798034667997</v>
      </c>
      <c r="F51" s="9" t="s">
        <v>2198</v>
      </c>
      <c r="G51" t="s">
        <v>1543</v>
      </c>
      <c r="H51" s="9" t="s">
        <v>1544</v>
      </c>
      <c r="I51" t="s">
        <v>17</v>
      </c>
      <c r="J51">
        <v>434</v>
      </c>
      <c r="K51" t="s">
        <v>17</v>
      </c>
      <c r="L51">
        <v>12.5</v>
      </c>
      <c r="M51" t="s">
        <v>227</v>
      </c>
      <c r="O51">
        <v>250</v>
      </c>
      <c r="P51">
        <v>0.05</v>
      </c>
      <c r="Q51">
        <v>33.4</v>
      </c>
      <c r="R51">
        <v>66.8</v>
      </c>
      <c r="S51" t="s">
        <v>1545</v>
      </c>
      <c r="T51">
        <v>67</v>
      </c>
      <c r="U51" t="s">
        <v>17</v>
      </c>
      <c r="V51">
        <v>12.5</v>
      </c>
      <c r="W51" t="s">
        <v>227</v>
      </c>
      <c r="Y51">
        <v>250</v>
      </c>
      <c r="Z51" t="s">
        <v>1546</v>
      </c>
      <c r="AA51">
        <v>167</v>
      </c>
      <c r="AB51">
        <v>1336</v>
      </c>
      <c r="AC51" t="s">
        <v>1547</v>
      </c>
      <c r="AD51" t="s">
        <v>175</v>
      </c>
      <c r="AH51" t="s">
        <v>1548</v>
      </c>
      <c r="AJ51">
        <v>434</v>
      </c>
      <c r="AK51">
        <v>67</v>
      </c>
      <c r="AL51" t="s">
        <v>1549</v>
      </c>
      <c r="AM51" t="s">
        <v>17</v>
      </c>
      <c r="AN51">
        <v>12.5</v>
      </c>
      <c r="AO51">
        <v>250</v>
      </c>
      <c r="AP51" t="s">
        <v>227</v>
      </c>
      <c r="AR51" t="s">
        <v>1546</v>
      </c>
      <c r="AS51" s="5">
        <v>1</v>
      </c>
      <c r="AT51">
        <v>6.68</v>
      </c>
      <c r="AU51" t="s">
        <v>1550</v>
      </c>
      <c r="AV51" t="s">
        <v>175</v>
      </c>
      <c r="AZ51" t="s">
        <v>1551</v>
      </c>
      <c r="BA51" t="s">
        <v>755</v>
      </c>
      <c r="BB51" t="s">
        <v>17</v>
      </c>
      <c r="BC51">
        <v>12.5</v>
      </c>
      <c r="BD51">
        <v>250</v>
      </c>
      <c r="BE51" t="s">
        <v>227</v>
      </c>
      <c r="BG51">
        <v>0.05</v>
      </c>
      <c r="BH51">
        <v>100</v>
      </c>
      <c r="BI51">
        <v>6.68</v>
      </c>
      <c r="BK51" t="s">
        <v>175</v>
      </c>
      <c r="BO51" t="s">
        <v>1552</v>
      </c>
      <c r="BP51" t="s">
        <v>47</v>
      </c>
      <c r="BW51" t="s">
        <v>17</v>
      </c>
      <c r="BX51">
        <v>15</v>
      </c>
      <c r="BY51" t="s">
        <v>17</v>
      </c>
      <c r="BZ51" t="s">
        <v>1553</v>
      </c>
      <c r="CA51" t="s">
        <v>1554</v>
      </c>
    </row>
    <row r="52" spans="1:79" x14ac:dyDescent="0.25">
      <c r="A52" s="2">
        <v>43253.390289351853</v>
      </c>
      <c r="B52" s="2">
        <v>43253.404374999998</v>
      </c>
      <c r="C52">
        <v>1217</v>
      </c>
      <c r="D52">
        <v>42.893798828125</v>
      </c>
      <c r="E52">
        <v>-91.208396911620994</v>
      </c>
      <c r="F52" s="9" t="s">
        <v>361</v>
      </c>
      <c r="G52" t="s">
        <v>362</v>
      </c>
      <c r="H52" s="9" t="s">
        <v>363</v>
      </c>
      <c r="I52" t="s">
        <v>17</v>
      </c>
      <c r="J52">
        <v>79</v>
      </c>
      <c r="K52" t="s">
        <v>17</v>
      </c>
      <c r="L52">
        <v>30</v>
      </c>
      <c r="M52" t="s">
        <v>38</v>
      </c>
      <c r="N52" t="s">
        <v>364</v>
      </c>
      <c r="S52" t="s">
        <v>365</v>
      </c>
      <c r="T52">
        <v>5</v>
      </c>
      <c r="U52" t="s">
        <v>17</v>
      </c>
      <c r="V52">
        <v>90</v>
      </c>
      <c r="W52" t="s">
        <v>38</v>
      </c>
      <c r="X52" t="s">
        <v>365</v>
      </c>
      <c r="AC52" t="s">
        <v>365</v>
      </c>
      <c r="AD52" t="s">
        <v>147</v>
      </c>
      <c r="AG52" t="s">
        <v>366</v>
      </c>
      <c r="AJ52">
        <v>0</v>
      </c>
      <c r="AK52">
        <v>0</v>
      </c>
      <c r="AM52" t="s">
        <v>20</v>
      </c>
      <c r="BB52" t="s">
        <v>20</v>
      </c>
      <c r="BP52" t="s">
        <v>20</v>
      </c>
      <c r="BW52" t="s">
        <v>20</v>
      </c>
      <c r="BY52" t="s">
        <v>17</v>
      </c>
      <c r="BZ52">
        <v>3.61</v>
      </c>
      <c r="CA52" t="s">
        <v>367</v>
      </c>
    </row>
    <row r="53" spans="1:79" x14ac:dyDescent="0.25">
      <c r="A53" s="2">
        <v>43259.650752314818</v>
      </c>
      <c r="B53" s="2">
        <v>43259.651203703703</v>
      </c>
      <c r="C53">
        <v>38</v>
      </c>
      <c r="D53">
        <v>42.143096923827997</v>
      </c>
      <c r="E53">
        <v>-93.141502380370994</v>
      </c>
      <c r="F53" s="9" t="s">
        <v>2177</v>
      </c>
      <c r="G53" t="s">
        <v>899</v>
      </c>
      <c r="H53" s="9" t="s">
        <v>900</v>
      </c>
      <c r="I53" t="s">
        <v>20</v>
      </c>
    </row>
    <row r="54" spans="1:79" x14ac:dyDescent="0.25">
      <c r="A54" s="2">
        <v>43252.579386574071</v>
      </c>
      <c r="B54" s="2">
        <v>43252.590428240743</v>
      </c>
      <c r="C54">
        <v>953</v>
      </c>
      <c r="D54">
        <v>41.632705688477003</v>
      </c>
      <c r="E54">
        <v>-93.737396240234006</v>
      </c>
      <c r="F54" s="9" t="s">
        <v>243</v>
      </c>
      <c r="G54" t="s">
        <v>244</v>
      </c>
      <c r="H54" s="9" t="s">
        <v>245</v>
      </c>
      <c r="I54" t="s">
        <v>17</v>
      </c>
      <c r="J54">
        <v>5700</v>
      </c>
      <c r="K54" t="s">
        <v>20</v>
      </c>
      <c r="Q54">
        <v>37</v>
      </c>
      <c r="R54">
        <v>73</v>
      </c>
      <c r="T54">
        <v>400</v>
      </c>
      <c r="U54" t="s">
        <v>20</v>
      </c>
      <c r="AA54">
        <v>183</v>
      </c>
      <c r="AB54">
        <v>1462</v>
      </c>
      <c r="AD54" t="s">
        <v>42</v>
      </c>
      <c r="AH54" t="s">
        <v>246</v>
      </c>
      <c r="AI54" t="s">
        <v>75</v>
      </c>
      <c r="AJ54">
        <v>5700</v>
      </c>
      <c r="AK54">
        <v>400</v>
      </c>
      <c r="AL54">
        <v>25</v>
      </c>
      <c r="AM54" t="s">
        <v>20</v>
      </c>
      <c r="AT54">
        <v>5.69</v>
      </c>
      <c r="AV54" t="s">
        <v>42</v>
      </c>
      <c r="AZ54" t="s">
        <v>247</v>
      </c>
      <c r="BA54" t="s">
        <v>248</v>
      </c>
      <c r="BB54" t="s">
        <v>20</v>
      </c>
      <c r="BI54">
        <v>5.69</v>
      </c>
      <c r="BK54" t="s">
        <v>42</v>
      </c>
      <c r="BO54" t="s">
        <v>247</v>
      </c>
      <c r="BP54" t="s">
        <v>17</v>
      </c>
      <c r="BQ54">
        <v>7.12</v>
      </c>
      <c r="BR54">
        <v>7.12</v>
      </c>
      <c r="BS54" t="s">
        <v>38</v>
      </c>
      <c r="BV54" t="s">
        <v>249</v>
      </c>
      <c r="BW54" t="s">
        <v>20</v>
      </c>
      <c r="BY54" t="s">
        <v>17</v>
      </c>
      <c r="BZ54">
        <v>11.8</v>
      </c>
      <c r="CA54" t="s">
        <v>250</v>
      </c>
    </row>
    <row r="55" spans="1:79" x14ac:dyDescent="0.25">
      <c r="A55" s="2">
        <v>43269.446458333332</v>
      </c>
      <c r="B55" s="2">
        <v>43269.453506944446</v>
      </c>
      <c r="C55">
        <v>608</v>
      </c>
      <c r="D55">
        <v>42.024505615233998</v>
      </c>
      <c r="E55">
        <v>-91.662002563477003</v>
      </c>
      <c r="F55" s="9" t="s">
        <v>1230</v>
      </c>
      <c r="G55" t="s">
        <v>1231</v>
      </c>
      <c r="H55" s="9" t="s">
        <v>1232</v>
      </c>
      <c r="I55" t="s">
        <v>17</v>
      </c>
      <c r="J55">
        <v>269</v>
      </c>
      <c r="K55" t="s">
        <v>17</v>
      </c>
      <c r="L55">
        <v>12.5</v>
      </c>
      <c r="M55" t="s">
        <v>21</v>
      </c>
      <c r="O55">
        <v>1</v>
      </c>
      <c r="P55">
        <v>2.5</v>
      </c>
      <c r="Q55">
        <v>22.5</v>
      </c>
      <c r="R55">
        <v>35</v>
      </c>
      <c r="S55" t="s">
        <v>1233</v>
      </c>
      <c r="T55">
        <v>19</v>
      </c>
      <c r="U55" t="s">
        <v>17</v>
      </c>
      <c r="V55">
        <v>12.5</v>
      </c>
      <c r="W55" t="s">
        <v>21</v>
      </c>
      <c r="Y55">
        <v>1</v>
      </c>
      <c r="Z55">
        <v>2.5</v>
      </c>
      <c r="AA55">
        <v>110</v>
      </c>
      <c r="AB55">
        <v>622.5</v>
      </c>
      <c r="AD55" t="s">
        <v>19</v>
      </c>
      <c r="AI55" t="s">
        <v>1234</v>
      </c>
      <c r="AJ55">
        <v>261</v>
      </c>
      <c r="AK55">
        <v>17</v>
      </c>
      <c r="AL55">
        <v>61.65</v>
      </c>
      <c r="AM55" t="s">
        <v>17</v>
      </c>
      <c r="AN55">
        <v>42.5</v>
      </c>
      <c r="AO55">
        <v>0</v>
      </c>
      <c r="AP55" t="s">
        <v>21</v>
      </c>
      <c r="AR55">
        <v>5</v>
      </c>
      <c r="AS55">
        <v>100</v>
      </c>
      <c r="AT55">
        <v>47.5</v>
      </c>
      <c r="AV55" t="s">
        <v>22</v>
      </c>
      <c r="AX55" t="s">
        <v>1235</v>
      </c>
      <c r="BA55">
        <v>88.99</v>
      </c>
      <c r="BB55" t="s">
        <v>17</v>
      </c>
      <c r="BC55">
        <v>42.5</v>
      </c>
      <c r="BD55">
        <v>0</v>
      </c>
      <c r="BE55" t="s">
        <v>21</v>
      </c>
      <c r="BG55">
        <v>5</v>
      </c>
      <c r="BH55">
        <v>100</v>
      </c>
      <c r="BI55">
        <v>47.5</v>
      </c>
      <c r="BK55" t="s">
        <v>22</v>
      </c>
      <c r="BM55" t="s">
        <v>1235</v>
      </c>
      <c r="BP55" t="s">
        <v>20</v>
      </c>
      <c r="BW55" t="s">
        <v>20</v>
      </c>
      <c r="BY55" t="s">
        <v>20</v>
      </c>
    </row>
    <row r="56" spans="1:79" x14ac:dyDescent="0.25">
      <c r="A56" s="2">
        <v>43269.450925925928</v>
      </c>
      <c r="B56" s="2">
        <v>43270.610601851855</v>
      </c>
      <c r="C56">
        <v>100195</v>
      </c>
      <c r="D56">
        <v>40.606292724608998</v>
      </c>
      <c r="E56">
        <v>-95.015701293945</v>
      </c>
      <c r="F56" s="9" t="s">
        <v>2205</v>
      </c>
      <c r="G56" t="s">
        <v>1810</v>
      </c>
      <c r="H56" s="9" t="s">
        <v>1811</v>
      </c>
      <c r="I56" t="s">
        <v>17</v>
      </c>
      <c r="J56">
        <v>85</v>
      </c>
      <c r="K56" t="s">
        <v>17</v>
      </c>
      <c r="L56" s="7">
        <v>32.5</v>
      </c>
      <c r="M56" t="s">
        <v>21</v>
      </c>
      <c r="O56">
        <v>1000</v>
      </c>
      <c r="P56" s="7">
        <v>7.8</v>
      </c>
      <c r="Q56" s="7">
        <v>63.7</v>
      </c>
      <c r="R56" s="7">
        <v>102.7</v>
      </c>
      <c r="T56">
        <v>5</v>
      </c>
      <c r="U56" t="s">
        <v>17</v>
      </c>
      <c r="V56" s="7">
        <v>32.5</v>
      </c>
      <c r="W56" t="s">
        <v>21</v>
      </c>
      <c r="Y56">
        <v>1000</v>
      </c>
      <c r="Z56" s="7">
        <v>7.8</v>
      </c>
      <c r="AA56" s="7">
        <v>219.7</v>
      </c>
      <c r="AB56" s="7">
        <v>1584.7</v>
      </c>
      <c r="AD56" t="s">
        <v>19</v>
      </c>
      <c r="AJ56">
        <v>77</v>
      </c>
      <c r="AK56">
        <v>5</v>
      </c>
      <c r="AL56" s="7">
        <v>20</v>
      </c>
      <c r="AM56" t="s">
        <v>17</v>
      </c>
      <c r="AN56" s="7">
        <v>20</v>
      </c>
      <c r="AO56">
        <v>3000</v>
      </c>
      <c r="AP56" t="s">
        <v>21</v>
      </c>
      <c r="AR56" s="7">
        <v>1.5</v>
      </c>
      <c r="AT56" t="s">
        <v>1812</v>
      </c>
      <c r="AV56" t="s">
        <v>19</v>
      </c>
      <c r="BA56" s="7">
        <v>20</v>
      </c>
      <c r="BB56" t="s">
        <v>17</v>
      </c>
      <c r="BC56" s="7">
        <v>20</v>
      </c>
      <c r="BD56">
        <v>3000</v>
      </c>
      <c r="BE56" t="s">
        <v>21</v>
      </c>
      <c r="BG56" s="7">
        <v>1.5</v>
      </c>
      <c r="BI56" t="s">
        <v>1813</v>
      </c>
      <c r="BK56" t="s">
        <v>19</v>
      </c>
      <c r="BP56" t="s">
        <v>20</v>
      </c>
      <c r="BW56" t="s">
        <v>20</v>
      </c>
      <c r="BY56" t="s">
        <v>20</v>
      </c>
    </row>
    <row r="57" spans="1:79" x14ac:dyDescent="0.25">
      <c r="A57" s="2">
        <v>43270.445347222223</v>
      </c>
      <c r="B57" s="2">
        <v>43270.447118055556</v>
      </c>
      <c r="C57">
        <v>152</v>
      </c>
      <c r="D57">
        <v>40.928100585937997</v>
      </c>
      <c r="E57">
        <v>-92.210899353027003</v>
      </c>
      <c r="F57" s="9" t="s">
        <v>1694</v>
      </c>
      <c r="G57" t="s">
        <v>1695</v>
      </c>
      <c r="H57" s="9" t="s">
        <v>1696</v>
      </c>
      <c r="I57" t="s">
        <v>17</v>
      </c>
      <c r="J57">
        <v>105</v>
      </c>
      <c r="K57" t="s">
        <v>17</v>
      </c>
      <c r="L57">
        <v>35</v>
      </c>
      <c r="M57" t="s">
        <v>21</v>
      </c>
      <c r="O57">
        <v>2000</v>
      </c>
      <c r="P57">
        <v>2.5000000000000001E-2</v>
      </c>
      <c r="T57">
        <v>0</v>
      </c>
      <c r="U57" t="s">
        <v>20</v>
      </c>
      <c r="AJ57">
        <v>105</v>
      </c>
      <c r="AK57">
        <v>0</v>
      </c>
      <c r="AL57">
        <v>30</v>
      </c>
      <c r="AM57" t="s">
        <v>17</v>
      </c>
      <c r="AN57">
        <v>30</v>
      </c>
      <c r="AP57" t="s">
        <v>38</v>
      </c>
      <c r="AR57">
        <v>30</v>
      </c>
      <c r="BB57" t="s">
        <v>20</v>
      </c>
      <c r="BP57" t="s">
        <v>20</v>
      </c>
      <c r="BW57" t="s">
        <v>17</v>
      </c>
      <c r="BX57">
        <v>14</v>
      </c>
      <c r="BY57" t="s">
        <v>20</v>
      </c>
    </row>
    <row r="58" spans="1:79" x14ac:dyDescent="0.25">
      <c r="A58" s="2">
        <v>43271.562384259261</v>
      </c>
      <c r="B58" s="2">
        <v>43271.568969907406</v>
      </c>
      <c r="C58">
        <v>568</v>
      </c>
      <c r="D58">
        <v>41.412994384766002</v>
      </c>
      <c r="E58">
        <v>-92.922996520995994</v>
      </c>
      <c r="F58" s="9" t="s">
        <v>2262</v>
      </c>
      <c r="G58" t="s">
        <v>1922</v>
      </c>
      <c r="H58" s="9" t="s">
        <v>2289</v>
      </c>
      <c r="I58" t="s">
        <v>17</v>
      </c>
      <c r="J58">
        <v>193</v>
      </c>
      <c r="K58" t="s">
        <v>17</v>
      </c>
      <c r="L58">
        <v>20</v>
      </c>
      <c r="M58" t="s">
        <v>38</v>
      </c>
      <c r="O58">
        <v>1000</v>
      </c>
      <c r="P58">
        <v>10</v>
      </c>
      <c r="Q58">
        <v>60</v>
      </c>
      <c r="R58">
        <v>110</v>
      </c>
      <c r="T58">
        <v>18</v>
      </c>
      <c r="U58" t="s">
        <v>17</v>
      </c>
      <c r="V58">
        <v>20</v>
      </c>
      <c r="W58" t="s">
        <v>21</v>
      </c>
      <c r="Y58">
        <v>1000</v>
      </c>
      <c r="Z58">
        <v>10</v>
      </c>
      <c r="AA58">
        <v>2420</v>
      </c>
      <c r="AD58" t="s">
        <v>19</v>
      </c>
      <c r="AJ58">
        <v>190</v>
      </c>
      <c r="AK58">
        <v>17</v>
      </c>
      <c r="AM58" t="s">
        <v>17</v>
      </c>
      <c r="AN58">
        <v>20</v>
      </c>
      <c r="AO58">
        <v>1000</v>
      </c>
      <c r="AP58" t="s">
        <v>21</v>
      </c>
      <c r="AR58">
        <v>10</v>
      </c>
      <c r="AU58" t="s">
        <v>1923</v>
      </c>
      <c r="AV58" t="s">
        <v>19</v>
      </c>
      <c r="BB58" t="s">
        <v>17</v>
      </c>
      <c r="BC58">
        <v>20</v>
      </c>
      <c r="BD58">
        <v>1000</v>
      </c>
      <c r="BE58" t="s">
        <v>21</v>
      </c>
      <c r="BG58">
        <v>10</v>
      </c>
      <c r="BJ58" t="s">
        <v>1923</v>
      </c>
      <c r="BK58" t="s">
        <v>19</v>
      </c>
      <c r="BP58" t="s">
        <v>20</v>
      </c>
      <c r="BW58" t="s">
        <v>20</v>
      </c>
      <c r="BY58" t="s">
        <v>17</v>
      </c>
      <c r="BZ58">
        <v>4</v>
      </c>
    </row>
    <row r="59" spans="1:79" x14ac:dyDescent="0.25">
      <c r="A59" s="2">
        <v>43270.32671296296</v>
      </c>
      <c r="B59" s="2">
        <v>43270.332777777781</v>
      </c>
      <c r="C59">
        <v>523</v>
      </c>
      <c r="D59">
        <v>42.021194458007997</v>
      </c>
      <c r="E59">
        <v>-93.300201416015994</v>
      </c>
      <c r="F59" s="9" t="s">
        <v>1623</v>
      </c>
      <c r="G59" t="s">
        <v>1624</v>
      </c>
      <c r="H59" s="9" t="s">
        <v>1625</v>
      </c>
      <c r="I59" t="s">
        <v>17</v>
      </c>
      <c r="J59">
        <v>372</v>
      </c>
      <c r="K59" t="s">
        <v>17</v>
      </c>
      <c r="L59">
        <v>9</v>
      </c>
      <c r="M59" t="s">
        <v>21</v>
      </c>
      <c r="O59">
        <v>1000</v>
      </c>
      <c r="P59" t="s">
        <v>1626</v>
      </c>
      <c r="Q59">
        <v>39</v>
      </c>
      <c r="R59">
        <v>76.5</v>
      </c>
      <c r="T59">
        <v>7</v>
      </c>
      <c r="U59" t="s">
        <v>20</v>
      </c>
      <c r="AA59">
        <v>189</v>
      </c>
      <c r="AB59">
        <v>1501.5</v>
      </c>
      <c r="AD59" t="s">
        <v>19</v>
      </c>
      <c r="AJ59">
        <v>364</v>
      </c>
      <c r="AK59">
        <v>7</v>
      </c>
      <c r="AL59">
        <v>20</v>
      </c>
      <c r="AM59" t="s">
        <v>17</v>
      </c>
      <c r="AN59">
        <v>12.2</v>
      </c>
      <c r="AO59">
        <v>2000</v>
      </c>
      <c r="AP59" t="s">
        <v>21</v>
      </c>
      <c r="AR59">
        <v>5.0999999999999996</v>
      </c>
      <c r="AT59">
        <v>5.0999999999999996</v>
      </c>
      <c r="AV59" t="s">
        <v>19</v>
      </c>
      <c r="BA59">
        <v>40</v>
      </c>
      <c r="BB59" t="s">
        <v>20</v>
      </c>
      <c r="BI59">
        <v>5.0999999999999996</v>
      </c>
      <c r="BK59" t="s">
        <v>19</v>
      </c>
      <c r="BP59" t="s">
        <v>20</v>
      </c>
      <c r="BW59" t="s">
        <v>20</v>
      </c>
      <c r="BY59" t="s">
        <v>20</v>
      </c>
    </row>
    <row r="60" spans="1:79" x14ac:dyDescent="0.25">
      <c r="A60" s="2">
        <v>43272.456805555557</v>
      </c>
      <c r="B60" s="2">
        <v>43272.463946759257</v>
      </c>
      <c r="C60">
        <v>617</v>
      </c>
      <c r="D60">
        <v>41.353500366211001</v>
      </c>
      <c r="E60">
        <v>-91.36840057373</v>
      </c>
      <c r="F60" s="9" t="s">
        <v>2008</v>
      </c>
      <c r="G60" t="s">
        <v>2009</v>
      </c>
      <c r="H60" s="9" t="s">
        <v>2010</v>
      </c>
      <c r="I60" t="s">
        <v>17</v>
      </c>
      <c r="J60">
        <v>150</v>
      </c>
      <c r="K60" t="s">
        <v>17</v>
      </c>
      <c r="L60" t="s">
        <v>2011</v>
      </c>
      <c r="M60" t="s">
        <v>38</v>
      </c>
      <c r="N60" t="s">
        <v>466</v>
      </c>
      <c r="T60" t="s">
        <v>242</v>
      </c>
      <c r="U60" t="s">
        <v>20</v>
      </c>
      <c r="AJ60">
        <v>150</v>
      </c>
      <c r="AK60">
        <v>3</v>
      </c>
      <c r="AL60" s="7">
        <v>68</v>
      </c>
      <c r="AM60" t="s">
        <v>17</v>
      </c>
      <c r="AN60">
        <v>48</v>
      </c>
      <c r="AO60">
        <v>1</v>
      </c>
      <c r="AP60" t="s">
        <v>38</v>
      </c>
      <c r="AQ60" t="s">
        <v>62</v>
      </c>
      <c r="AR60" t="s">
        <v>242</v>
      </c>
      <c r="AV60" t="s">
        <v>19</v>
      </c>
      <c r="AW60">
        <v>48</v>
      </c>
      <c r="BA60">
        <v>48</v>
      </c>
      <c r="BB60" t="s">
        <v>17</v>
      </c>
      <c r="BC60">
        <v>55</v>
      </c>
      <c r="BD60">
        <v>1</v>
      </c>
      <c r="BE60" t="s">
        <v>38</v>
      </c>
      <c r="BF60" t="s">
        <v>62</v>
      </c>
      <c r="BG60" t="s">
        <v>2012</v>
      </c>
      <c r="BP60" t="s">
        <v>20</v>
      </c>
      <c r="BW60" t="s">
        <v>20</v>
      </c>
      <c r="BY60" t="s">
        <v>17</v>
      </c>
      <c r="BZ60">
        <v>2500</v>
      </c>
    </row>
    <row r="61" spans="1:79" x14ac:dyDescent="0.25">
      <c r="A61" s="2">
        <v>43270.590729166666</v>
      </c>
      <c r="B61" s="2">
        <v>43270.591168981482</v>
      </c>
      <c r="C61">
        <v>37</v>
      </c>
      <c r="D61">
        <v>41.356704711913999</v>
      </c>
      <c r="E61">
        <v>-91.918098449707003</v>
      </c>
      <c r="F61" s="9" t="s">
        <v>1774</v>
      </c>
      <c r="G61" t="s">
        <v>1775</v>
      </c>
      <c r="H61" s="9" t="s">
        <v>1776</v>
      </c>
      <c r="I61" t="s">
        <v>20</v>
      </c>
    </row>
    <row r="62" spans="1:79" x14ac:dyDescent="0.25">
      <c r="A62" s="2">
        <v>43272.364490740743</v>
      </c>
      <c r="B62" s="2">
        <v>43272.386446759258</v>
      </c>
      <c r="C62">
        <v>1896</v>
      </c>
      <c r="D62">
        <v>42.502395629882997</v>
      </c>
      <c r="E62">
        <v>-95.414199829102003</v>
      </c>
      <c r="F62" s="9" t="s">
        <v>2211</v>
      </c>
      <c r="G62" t="s">
        <v>1975</v>
      </c>
      <c r="H62" s="9" t="s">
        <v>1976</v>
      </c>
      <c r="I62" t="s">
        <v>17</v>
      </c>
      <c r="J62">
        <v>365</v>
      </c>
      <c r="K62" t="s">
        <v>17</v>
      </c>
      <c r="L62">
        <v>7</v>
      </c>
      <c r="M62" t="s">
        <v>21</v>
      </c>
      <c r="O62">
        <v>1670</v>
      </c>
      <c r="P62" t="s">
        <v>1977</v>
      </c>
      <c r="Q62">
        <v>21.99</v>
      </c>
      <c r="R62">
        <v>40.75</v>
      </c>
      <c r="T62">
        <v>50</v>
      </c>
      <c r="U62" t="s">
        <v>17</v>
      </c>
      <c r="V62">
        <v>7</v>
      </c>
      <c r="W62" t="s">
        <v>21</v>
      </c>
      <c r="Y62">
        <v>1670</v>
      </c>
      <c r="Z62" t="s">
        <v>1977</v>
      </c>
      <c r="AA62">
        <v>84.5</v>
      </c>
      <c r="AB62">
        <v>565.75</v>
      </c>
      <c r="AD62" t="s">
        <v>19</v>
      </c>
      <c r="AJ62">
        <v>360</v>
      </c>
      <c r="AK62">
        <v>50</v>
      </c>
      <c r="AM62" t="s">
        <v>17</v>
      </c>
      <c r="AN62">
        <v>17</v>
      </c>
      <c r="AO62">
        <v>0</v>
      </c>
      <c r="AP62" t="s">
        <v>21</v>
      </c>
      <c r="AR62" t="s">
        <v>1978</v>
      </c>
      <c r="AT62">
        <v>3.75</v>
      </c>
      <c r="AV62" t="s">
        <v>22</v>
      </c>
      <c r="BB62" t="s">
        <v>17</v>
      </c>
      <c r="BC62">
        <v>17</v>
      </c>
      <c r="BD62">
        <v>0</v>
      </c>
      <c r="BE62" t="s">
        <v>21</v>
      </c>
      <c r="BG62" t="s">
        <v>1978</v>
      </c>
      <c r="BI62">
        <v>3.75</v>
      </c>
      <c r="BK62" t="s">
        <v>22</v>
      </c>
      <c r="BP62" t="s">
        <v>20</v>
      </c>
      <c r="BW62" t="s">
        <v>17</v>
      </c>
      <c r="BX62">
        <v>14.75</v>
      </c>
      <c r="BY62" t="s">
        <v>17</v>
      </c>
      <c r="BZ62">
        <v>6.5</v>
      </c>
    </row>
    <row r="63" spans="1:79" x14ac:dyDescent="0.25">
      <c r="A63" s="2">
        <v>43263.631655092591</v>
      </c>
      <c r="B63" s="2">
        <v>43263.63790509259</v>
      </c>
      <c r="C63">
        <v>539</v>
      </c>
      <c r="D63">
        <v>40.739303588867003</v>
      </c>
      <c r="E63">
        <v>-93.327201843262003</v>
      </c>
      <c r="F63" s="9" t="s">
        <v>960</v>
      </c>
      <c r="G63" t="s">
        <v>961</v>
      </c>
      <c r="H63" s="9" t="s">
        <v>962</v>
      </c>
      <c r="I63" t="s">
        <v>17</v>
      </c>
      <c r="J63">
        <v>629</v>
      </c>
      <c r="K63" t="s">
        <v>17</v>
      </c>
      <c r="L63">
        <v>30</v>
      </c>
      <c r="M63" t="s">
        <v>21</v>
      </c>
      <c r="O63" s="4">
        <v>2500</v>
      </c>
      <c r="P63" t="s">
        <v>963</v>
      </c>
      <c r="Q63" s="7">
        <v>47.5</v>
      </c>
      <c r="R63" s="7">
        <v>82.5</v>
      </c>
      <c r="T63">
        <v>129</v>
      </c>
      <c r="U63" t="s">
        <v>17</v>
      </c>
      <c r="V63" s="7">
        <v>30</v>
      </c>
      <c r="W63" t="s">
        <v>21</v>
      </c>
      <c r="Y63" s="4">
        <v>2500</v>
      </c>
      <c r="Z63" t="s">
        <v>964</v>
      </c>
      <c r="AD63" t="s">
        <v>42</v>
      </c>
      <c r="AH63" t="s">
        <v>287</v>
      </c>
      <c r="AJ63">
        <v>606</v>
      </c>
      <c r="AK63">
        <v>118</v>
      </c>
      <c r="AL63" s="7">
        <v>30</v>
      </c>
      <c r="AM63" t="s">
        <v>17</v>
      </c>
      <c r="AN63" s="7">
        <v>30</v>
      </c>
      <c r="AO63" s="4">
        <v>2500</v>
      </c>
      <c r="AP63" t="s">
        <v>21</v>
      </c>
      <c r="AR63" t="s">
        <v>965</v>
      </c>
      <c r="AS63" s="5">
        <v>1</v>
      </c>
      <c r="AV63" t="s">
        <v>197</v>
      </c>
      <c r="AX63" s="3">
        <v>1848000</v>
      </c>
      <c r="AY63" t="s">
        <v>966</v>
      </c>
      <c r="BA63" s="7">
        <v>30</v>
      </c>
      <c r="BB63" t="s">
        <v>17</v>
      </c>
      <c r="BC63" s="7">
        <v>30</v>
      </c>
      <c r="BD63" s="4">
        <v>2500</v>
      </c>
      <c r="BE63" t="s">
        <v>21</v>
      </c>
      <c r="BG63" t="s">
        <v>965</v>
      </c>
      <c r="BH63" s="5">
        <v>1</v>
      </c>
      <c r="BK63" t="s">
        <v>19</v>
      </c>
      <c r="BP63" t="s">
        <v>20</v>
      </c>
      <c r="BW63" t="s">
        <v>20</v>
      </c>
      <c r="BY63" t="s">
        <v>20</v>
      </c>
    </row>
    <row r="64" spans="1:79" x14ac:dyDescent="0.25">
      <c r="A64" s="2">
        <v>43257.535729166666</v>
      </c>
      <c r="B64" s="2">
        <v>43257.544930555552</v>
      </c>
      <c r="C64">
        <v>795</v>
      </c>
      <c r="D64">
        <v>42.656600952147997</v>
      </c>
      <c r="E64">
        <v>-93.500999450684006</v>
      </c>
      <c r="F64" s="9" t="s">
        <v>758</v>
      </c>
      <c r="G64" t="s">
        <v>759</v>
      </c>
      <c r="H64" s="9" t="s">
        <v>760</v>
      </c>
      <c r="I64" t="s">
        <v>17</v>
      </c>
      <c r="J64">
        <v>100</v>
      </c>
      <c r="K64" t="s">
        <v>17</v>
      </c>
      <c r="L64">
        <v>10</v>
      </c>
      <c r="M64" t="s">
        <v>21</v>
      </c>
      <c r="O64">
        <v>2000</v>
      </c>
      <c r="P64" t="s">
        <v>656</v>
      </c>
      <c r="Q64" s="7">
        <v>25</v>
      </c>
      <c r="R64" s="7">
        <v>42</v>
      </c>
      <c r="T64">
        <v>15</v>
      </c>
      <c r="U64" t="s">
        <v>17</v>
      </c>
      <c r="V64" s="7">
        <v>10</v>
      </c>
      <c r="W64" t="s">
        <v>21</v>
      </c>
      <c r="Y64">
        <v>2000</v>
      </c>
      <c r="Z64" t="s">
        <v>761</v>
      </c>
      <c r="AA64" s="7">
        <v>125</v>
      </c>
      <c r="AB64" s="7">
        <v>1000</v>
      </c>
      <c r="AD64" t="s">
        <v>19</v>
      </c>
      <c r="AJ64">
        <v>100</v>
      </c>
      <c r="AK64">
        <v>15</v>
      </c>
      <c r="AL64" s="7">
        <v>11.5</v>
      </c>
      <c r="AM64" t="s">
        <v>17</v>
      </c>
      <c r="AN64" s="7">
        <v>11.5</v>
      </c>
      <c r="AO64">
        <v>2000</v>
      </c>
      <c r="AP64" t="s">
        <v>38</v>
      </c>
      <c r="AQ64" t="s">
        <v>762</v>
      </c>
      <c r="AR64" t="s">
        <v>763</v>
      </c>
      <c r="BA64">
        <v>11.5</v>
      </c>
      <c r="BB64" t="s">
        <v>17</v>
      </c>
      <c r="BC64">
        <v>11.5</v>
      </c>
      <c r="BD64" t="s">
        <v>764</v>
      </c>
      <c r="BE64" t="s">
        <v>21</v>
      </c>
      <c r="BG64" t="s">
        <v>763</v>
      </c>
      <c r="BP64" t="s">
        <v>47</v>
      </c>
      <c r="BW64" t="s">
        <v>20</v>
      </c>
      <c r="BY64" t="s">
        <v>20</v>
      </c>
    </row>
    <row r="65" spans="1:79" x14ac:dyDescent="0.25">
      <c r="A65" s="2">
        <v>43253.422430555554</v>
      </c>
      <c r="B65" s="2">
        <v>43253.422650462962</v>
      </c>
      <c r="C65">
        <v>19</v>
      </c>
      <c r="D65">
        <v>41.625900268555</v>
      </c>
      <c r="E65">
        <v>-94.042701721190994</v>
      </c>
      <c r="F65" s="9" t="s">
        <v>368</v>
      </c>
      <c r="G65" t="s">
        <v>369</v>
      </c>
      <c r="H65" s="9" t="s">
        <v>370</v>
      </c>
      <c r="I65" t="s">
        <v>20</v>
      </c>
    </row>
    <row r="66" spans="1:79" x14ac:dyDescent="0.25">
      <c r="A66" s="2">
        <v>43270.347222222219</v>
      </c>
      <c r="B66" s="2">
        <v>43270.347581018519</v>
      </c>
      <c r="C66">
        <v>30</v>
      </c>
      <c r="D66">
        <v>41.625900268555</v>
      </c>
      <c r="E66">
        <v>-94.042701721190994</v>
      </c>
      <c r="F66" s="9" t="s">
        <v>368</v>
      </c>
      <c r="G66" t="s">
        <v>369</v>
      </c>
      <c r="H66" s="9" t="s">
        <v>370</v>
      </c>
      <c r="I66" t="s">
        <v>20</v>
      </c>
    </row>
    <row r="67" spans="1:79" x14ac:dyDescent="0.25">
      <c r="A67" s="2">
        <v>43255.650185185186</v>
      </c>
      <c r="B67" s="2">
        <v>43255.664699074077</v>
      </c>
      <c r="C67">
        <v>1254</v>
      </c>
      <c r="D67">
        <v>41.237701416016002</v>
      </c>
      <c r="E67">
        <v>-94.880897521972997</v>
      </c>
      <c r="F67" s="9" t="s">
        <v>548</v>
      </c>
      <c r="G67" t="s">
        <v>549</v>
      </c>
      <c r="H67" s="9" t="s">
        <v>550</v>
      </c>
      <c r="I67" t="s">
        <v>17</v>
      </c>
      <c r="J67">
        <v>129</v>
      </c>
      <c r="K67" t="s">
        <v>17</v>
      </c>
      <c r="L67" s="7">
        <v>25</v>
      </c>
      <c r="M67" t="s">
        <v>21</v>
      </c>
      <c r="O67">
        <v>1000</v>
      </c>
      <c r="P67" s="7">
        <v>7</v>
      </c>
      <c r="Q67" s="7">
        <v>60</v>
      </c>
      <c r="R67" s="7">
        <v>95</v>
      </c>
      <c r="T67">
        <v>5</v>
      </c>
      <c r="U67" t="s">
        <v>17</v>
      </c>
      <c r="V67" s="7">
        <v>25</v>
      </c>
      <c r="W67" t="s">
        <v>21</v>
      </c>
      <c r="Y67">
        <v>1000</v>
      </c>
      <c r="Z67" s="7">
        <v>7</v>
      </c>
      <c r="AA67" s="7">
        <v>200</v>
      </c>
      <c r="AB67" s="7">
        <v>1425</v>
      </c>
      <c r="AD67" t="s">
        <v>19</v>
      </c>
      <c r="AJ67">
        <v>128</v>
      </c>
      <c r="AK67">
        <v>5</v>
      </c>
      <c r="AL67" s="7">
        <v>18</v>
      </c>
      <c r="AM67" t="s">
        <v>17</v>
      </c>
      <c r="AN67" s="7">
        <v>18</v>
      </c>
      <c r="AO67">
        <v>1000</v>
      </c>
      <c r="AP67" t="s">
        <v>21</v>
      </c>
      <c r="AR67" s="7">
        <v>7</v>
      </c>
      <c r="AV67" t="s">
        <v>19</v>
      </c>
      <c r="BA67" s="7">
        <v>18</v>
      </c>
      <c r="BB67" t="s">
        <v>17</v>
      </c>
      <c r="BC67" s="7">
        <v>18</v>
      </c>
      <c r="BD67">
        <v>1000</v>
      </c>
      <c r="BE67" t="s">
        <v>21</v>
      </c>
      <c r="BG67" s="7">
        <v>7</v>
      </c>
      <c r="BK67" t="s">
        <v>19</v>
      </c>
      <c r="BP67" t="s">
        <v>20</v>
      </c>
      <c r="BW67" t="s">
        <v>20</v>
      </c>
      <c r="BY67" t="s">
        <v>20</v>
      </c>
    </row>
    <row r="68" spans="1:79" x14ac:dyDescent="0.25">
      <c r="A68" s="2">
        <v>43263.532094907408</v>
      </c>
      <c r="B68" s="2">
        <v>43263.532372685186</v>
      </c>
      <c r="C68">
        <v>24</v>
      </c>
      <c r="D68">
        <v>43.089096069336001</v>
      </c>
      <c r="E68">
        <v>-94.422698974609006</v>
      </c>
      <c r="F68" s="9" t="s">
        <v>942</v>
      </c>
      <c r="G68" t="s">
        <v>943</v>
      </c>
      <c r="H68" s="9" t="s">
        <v>944</v>
      </c>
      <c r="I68" t="s">
        <v>20</v>
      </c>
    </row>
    <row r="69" spans="1:79" x14ac:dyDescent="0.25">
      <c r="A69" s="2">
        <v>43269.601875</v>
      </c>
      <c r="B69" s="2">
        <v>43269.602164351854</v>
      </c>
      <c r="C69">
        <v>24</v>
      </c>
      <c r="D69">
        <v>43.089096069336001</v>
      </c>
      <c r="E69">
        <v>-94.422698974609006</v>
      </c>
      <c r="F69" s="9" t="s">
        <v>942</v>
      </c>
      <c r="G69" t="s">
        <v>943</v>
      </c>
      <c r="H69" s="9" t="s">
        <v>944</v>
      </c>
      <c r="I69" t="s">
        <v>20</v>
      </c>
    </row>
    <row r="70" spans="1:79" x14ac:dyDescent="0.25">
      <c r="A70" s="2">
        <v>43269.443506944444</v>
      </c>
      <c r="B70" s="2">
        <v>43269.449479166666</v>
      </c>
      <c r="C70">
        <v>515</v>
      </c>
      <c r="D70">
        <v>39.938003540038999</v>
      </c>
      <c r="E70">
        <v>-93.43920135498</v>
      </c>
      <c r="F70" s="9" t="s">
        <v>1206</v>
      </c>
      <c r="G70" t="s">
        <v>1207</v>
      </c>
      <c r="H70" s="9" t="s">
        <v>1208</v>
      </c>
      <c r="I70" t="s">
        <v>17</v>
      </c>
      <c r="J70">
        <v>95</v>
      </c>
      <c r="K70" t="s">
        <v>17</v>
      </c>
      <c r="L70">
        <v>24.5</v>
      </c>
      <c r="M70" t="s">
        <v>21</v>
      </c>
      <c r="O70" s="4">
        <v>2000</v>
      </c>
      <c r="P70" t="s">
        <v>1209</v>
      </c>
      <c r="Q70">
        <v>43.25</v>
      </c>
      <c r="R70">
        <v>80.75</v>
      </c>
      <c r="T70">
        <v>5</v>
      </c>
      <c r="U70" t="s">
        <v>17</v>
      </c>
      <c r="V70">
        <v>24.5</v>
      </c>
      <c r="W70" t="s">
        <v>21</v>
      </c>
      <c r="Y70" s="4">
        <v>2000</v>
      </c>
      <c r="Z70" t="s">
        <v>1209</v>
      </c>
      <c r="AC70" t="s">
        <v>1210</v>
      </c>
      <c r="AD70" t="s">
        <v>59</v>
      </c>
      <c r="AJ70">
        <v>95</v>
      </c>
      <c r="AK70">
        <v>5</v>
      </c>
      <c r="AL70">
        <v>32</v>
      </c>
      <c r="AM70" t="s">
        <v>17</v>
      </c>
      <c r="AN70">
        <v>32</v>
      </c>
      <c r="AO70" t="s">
        <v>1211</v>
      </c>
      <c r="AP70" t="s">
        <v>21</v>
      </c>
      <c r="AR70" t="s">
        <v>1212</v>
      </c>
      <c r="AV70" t="s">
        <v>59</v>
      </c>
      <c r="AX70" t="s">
        <v>1213</v>
      </c>
      <c r="BA70">
        <v>32</v>
      </c>
      <c r="BB70" t="s">
        <v>17</v>
      </c>
      <c r="BC70">
        <v>32</v>
      </c>
      <c r="BD70" t="s">
        <v>1214</v>
      </c>
      <c r="BE70" t="s">
        <v>21</v>
      </c>
      <c r="BG70" t="s">
        <v>1215</v>
      </c>
      <c r="BK70" t="s">
        <v>59</v>
      </c>
      <c r="BM70" t="s">
        <v>1216</v>
      </c>
      <c r="BP70" t="s">
        <v>20</v>
      </c>
      <c r="BW70" t="s">
        <v>17</v>
      </c>
      <c r="BX70">
        <v>21.5</v>
      </c>
      <c r="BY70" t="s">
        <v>20</v>
      </c>
    </row>
    <row r="71" spans="1:79" x14ac:dyDescent="0.25">
      <c r="A71" s="2">
        <v>43256.870648148149</v>
      </c>
      <c r="B71" s="2">
        <v>43256.874282407407</v>
      </c>
      <c r="C71">
        <v>313</v>
      </c>
      <c r="D71">
        <v>41.863693237305</v>
      </c>
      <c r="E71">
        <v>-94.111297607422003</v>
      </c>
      <c r="F71" s="9" t="s">
        <v>717</v>
      </c>
      <c r="G71" t="s">
        <v>718</v>
      </c>
      <c r="H71" s="9" t="s">
        <v>2277</v>
      </c>
      <c r="I71" t="s">
        <v>17</v>
      </c>
      <c r="J71">
        <v>58</v>
      </c>
      <c r="K71" t="s">
        <v>17</v>
      </c>
      <c r="L71">
        <v>40</v>
      </c>
      <c r="M71" t="s">
        <v>21</v>
      </c>
      <c r="O71">
        <v>4000</v>
      </c>
      <c r="P71" t="s">
        <v>719</v>
      </c>
      <c r="Q71">
        <v>45</v>
      </c>
      <c r="R71">
        <v>70</v>
      </c>
      <c r="T71">
        <v>2</v>
      </c>
      <c r="U71" t="s">
        <v>17</v>
      </c>
      <c r="V71">
        <v>40</v>
      </c>
      <c r="W71" t="s">
        <v>21</v>
      </c>
      <c r="Y71">
        <v>4000</v>
      </c>
      <c r="Z71" t="s">
        <v>720</v>
      </c>
      <c r="AA71">
        <v>145</v>
      </c>
      <c r="AD71" t="s">
        <v>19</v>
      </c>
      <c r="AJ71">
        <v>0</v>
      </c>
      <c r="AK71">
        <v>0</v>
      </c>
      <c r="AL71">
        <v>0</v>
      </c>
      <c r="AM71" t="s">
        <v>20</v>
      </c>
      <c r="BB71" t="s">
        <v>20</v>
      </c>
      <c r="BP71" t="s">
        <v>20</v>
      </c>
      <c r="BW71" t="s">
        <v>20</v>
      </c>
      <c r="BY71" t="s">
        <v>20</v>
      </c>
    </row>
    <row r="72" spans="1:79" x14ac:dyDescent="0.25">
      <c r="A72" s="2">
        <v>43252.80133101852</v>
      </c>
      <c r="B72" s="2">
        <v>43252.80164351852</v>
      </c>
      <c r="C72">
        <v>26</v>
      </c>
      <c r="D72">
        <v>40.72770690918</v>
      </c>
      <c r="E72">
        <v>-93.758598327637003</v>
      </c>
      <c r="F72" s="9" t="s">
        <v>2164</v>
      </c>
      <c r="G72" t="s">
        <v>342</v>
      </c>
      <c r="H72" s="9" t="s">
        <v>343</v>
      </c>
      <c r="I72" t="s">
        <v>20</v>
      </c>
    </row>
    <row r="73" spans="1:79" x14ac:dyDescent="0.25">
      <c r="A73" s="2">
        <v>43269.473726851851</v>
      </c>
      <c r="B73" s="2">
        <v>43269.485254629632</v>
      </c>
      <c r="C73">
        <v>995</v>
      </c>
      <c r="D73">
        <v>43.331207275391002</v>
      </c>
      <c r="E73">
        <v>-91.750999450684006</v>
      </c>
      <c r="F73" s="9" t="s">
        <v>1321</v>
      </c>
      <c r="G73" t="s">
        <v>1322</v>
      </c>
      <c r="H73" s="9" t="s">
        <v>1323</v>
      </c>
      <c r="I73" t="s">
        <v>17</v>
      </c>
      <c r="J73">
        <v>2900</v>
      </c>
      <c r="K73" t="s">
        <v>17</v>
      </c>
      <c r="L73" t="s">
        <v>1324</v>
      </c>
      <c r="M73" t="s">
        <v>227</v>
      </c>
      <c r="O73">
        <v>500</v>
      </c>
      <c r="P73" t="s">
        <v>1325</v>
      </c>
      <c r="S73" t="s">
        <v>1326</v>
      </c>
      <c r="T73">
        <v>90</v>
      </c>
      <c r="U73" t="s">
        <v>17</v>
      </c>
      <c r="V73">
        <v>21.1</v>
      </c>
      <c r="W73" t="s">
        <v>227</v>
      </c>
      <c r="Y73">
        <v>500</v>
      </c>
      <c r="Z73" t="s">
        <v>1325</v>
      </c>
      <c r="AC73" t="s">
        <v>1327</v>
      </c>
      <c r="AD73" t="s">
        <v>19</v>
      </c>
      <c r="AJ73">
        <v>2810</v>
      </c>
      <c r="AK73">
        <v>90</v>
      </c>
      <c r="AL73">
        <v>23.91</v>
      </c>
      <c r="AM73" t="s">
        <v>17</v>
      </c>
      <c r="AN73">
        <v>23.91</v>
      </c>
      <c r="AO73">
        <v>0</v>
      </c>
      <c r="AP73" t="s">
        <v>227</v>
      </c>
      <c r="AR73" t="s">
        <v>1325</v>
      </c>
      <c r="AU73">
        <v>27.09</v>
      </c>
      <c r="AV73" t="s">
        <v>19</v>
      </c>
      <c r="BA73">
        <v>23.91</v>
      </c>
      <c r="BB73" t="s">
        <v>17</v>
      </c>
      <c r="BC73">
        <v>23.91</v>
      </c>
      <c r="BD73">
        <v>0</v>
      </c>
      <c r="BE73" t="s">
        <v>227</v>
      </c>
      <c r="BG73" t="s">
        <v>1325</v>
      </c>
      <c r="BJ73">
        <v>27.09</v>
      </c>
      <c r="BK73" t="s">
        <v>19</v>
      </c>
      <c r="BP73" t="s">
        <v>17</v>
      </c>
      <c r="BQ73" t="s">
        <v>1328</v>
      </c>
      <c r="BR73" t="s">
        <v>1329</v>
      </c>
      <c r="BS73" t="s">
        <v>227</v>
      </c>
      <c r="BW73" t="s">
        <v>20</v>
      </c>
      <c r="BY73" t="s">
        <v>20</v>
      </c>
    </row>
    <row r="74" spans="1:79" x14ac:dyDescent="0.25">
      <c r="A74" s="2">
        <v>43255.432164351849</v>
      </c>
      <c r="B74" s="2">
        <v>43255.453182870369</v>
      </c>
      <c r="C74">
        <v>1815</v>
      </c>
      <c r="D74">
        <v>41.812393188477003</v>
      </c>
      <c r="E74">
        <v>-95.365600585937997</v>
      </c>
      <c r="F74" s="9" t="s">
        <v>2231</v>
      </c>
      <c r="G74" t="s">
        <v>474</v>
      </c>
      <c r="H74" s="9" t="s">
        <v>2274</v>
      </c>
      <c r="I74" t="s">
        <v>17</v>
      </c>
      <c r="J74">
        <v>144</v>
      </c>
      <c r="K74" t="s">
        <v>17</v>
      </c>
      <c r="L74">
        <v>11.75</v>
      </c>
      <c r="M74" t="s">
        <v>21</v>
      </c>
      <c r="O74">
        <v>1000</v>
      </c>
      <c r="P74">
        <v>6</v>
      </c>
      <c r="Q74">
        <v>35.75</v>
      </c>
      <c r="R74">
        <v>65.75</v>
      </c>
      <c r="T74">
        <v>20</v>
      </c>
      <c r="U74" t="s">
        <v>17</v>
      </c>
      <c r="V74">
        <v>11.75</v>
      </c>
      <c r="W74" t="s">
        <v>21</v>
      </c>
      <c r="Y74">
        <v>1000</v>
      </c>
      <c r="Z74">
        <v>6</v>
      </c>
      <c r="AA74">
        <v>155.75</v>
      </c>
      <c r="AB74">
        <v>1205.75</v>
      </c>
      <c r="AD74" t="s">
        <v>19</v>
      </c>
      <c r="AI74" t="s">
        <v>75</v>
      </c>
      <c r="AJ74">
        <v>122</v>
      </c>
      <c r="AK74">
        <v>20</v>
      </c>
      <c r="AL74">
        <v>1582.7</v>
      </c>
      <c r="AM74" t="s">
        <v>17</v>
      </c>
      <c r="AN74">
        <v>7.4</v>
      </c>
      <c r="AO74">
        <v>1000</v>
      </c>
      <c r="AP74" t="s">
        <v>38</v>
      </c>
      <c r="AQ74" t="s">
        <v>475</v>
      </c>
      <c r="AR74">
        <v>2</v>
      </c>
      <c r="AS74" t="s">
        <v>476</v>
      </c>
      <c r="AV74" t="s">
        <v>19</v>
      </c>
      <c r="BA74">
        <v>7.25</v>
      </c>
      <c r="BB74" t="s">
        <v>17</v>
      </c>
      <c r="BC74">
        <v>7.4</v>
      </c>
      <c r="BD74">
        <v>1000</v>
      </c>
      <c r="BE74" t="s">
        <v>21</v>
      </c>
      <c r="BG74">
        <v>2</v>
      </c>
      <c r="BH74" t="s">
        <v>477</v>
      </c>
      <c r="BK74" t="s">
        <v>19</v>
      </c>
      <c r="BP74" t="s">
        <v>20</v>
      </c>
      <c r="BW74" t="s">
        <v>20</v>
      </c>
      <c r="BY74" t="s">
        <v>20</v>
      </c>
      <c r="CA74" t="s">
        <v>478</v>
      </c>
    </row>
    <row r="75" spans="1:79" x14ac:dyDescent="0.25">
      <c r="A75" s="2">
        <v>43262.37327546296</v>
      </c>
      <c r="B75" s="2">
        <v>43262.377835648149</v>
      </c>
      <c r="C75">
        <v>393</v>
      </c>
      <c r="D75">
        <v>42.022994995117003</v>
      </c>
      <c r="E75">
        <v>-95.363403320312003</v>
      </c>
      <c r="F75" s="9" t="s">
        <v>908</v>
      </c>
      <c r="G75" t="s">
        <v>909</v>
      </c>
      <c r="H75" s="9" t="s">
        <v>910</v>
      </c>
      <c r="I75" t="s">
        <v>17</v>
      </c>
      <c r="J75">
        <v>128</v>
      </c>
      <c r="K75" t="s">
        <v>17</v>
      </c>
      <c r="L75" t="s">
        <v>911</v>
      </c>
      <c r="M75" t="s">
        <v>21</v>
      </c>
      <c r="O75" t="s">
        <v>912</v>
      </c>
      <c r="P75">
        <v>1.25</v>
      </c>
      <c r="T75" t="s">
        <v>913</v>
      </c>
      <c r="U75" t="s">
        <v>17</v>
      </c>
      <c r="V75" t="s">
        <v>914</v>
      </c>
      <c r="W75" t="s">
        <v>21</v>
      </c>
      <c r="Y75">
        <v>4000</v>
      </c>
      <c r="Z75">
        <v>1.25</v>
      </c>
      <c r="AJ75">
        <v>128</v>
      </c>
      <c r="AK75" t="s">
        <v>913</v>
      </c>
      <c r="AL75">
        <v>128</v>
      </c>
      <c r="AM75" t="s">
        <v>17</v>
      </c>
      <c r="AN75">
        <v>36.549999999999997</v>
      </c>
      <c r="AO75" t="s">
        <v>915</v>
      </c>
      <c r="AP75" t="s">
        <v>38</v>
      </c>
      <c r="AQ75" t="s">
        <v>62</v>
      </c>
      <c r="AR75" t="s">
        <v>913</v>
      </c>
      <c r="BA75">
        <v>36.549999999999997</v>
      </c>
      <c r="BB75" t="s">
        <v>17</v>
      </c>
      <c r="BC75">
        <v>36.549999999999997</v>
      </c>
      <c r="BD75" t="s">
        <v>916</v>
      </c>
      <c r="BE75" t="s">
        <v>38</v>
      </c>
      <c r="BF75" t="s">
        <v>62</v>
      </c>
      <c r="BG75" t="s">
        <v>913</v>
      </c>
      <c r="BP75" t="s">
        <v>20</v>
      </c>
      <c r="BW75" t="s">
        <v>17</v>
      </c>
      <c r="BX75">
        <v>10</v>
      </c>
      <c r="BY75" t="s">
        <v>20</v>
      </c>
      <c r="CA75" t="s">
        <v>20</v>
      </c>
    </row>
    <row r="76" spans="1:79" x14ac:dyDescent="0.25">
      <c r="A76" s="2">
        <v>43270.877210648148</v>
      </c>
      <c r="B76" s="2">
        <v>43270.892557870371</v>
      </c>
      <c r="C76">
        <v>1326</v>
      </c>
      <c r="D76">
        <v>42.00830078125</v>
      </c>
      <c r="E76">
        <v>-91.644096374512003</v>
      </c>
      <c r="F76" s="9" t="s">
        <v>1844</v>
      </c>
      <c r="G76" t="s">
        <v>1845</v>
      </c>
      <c r="H76" s="9" t="s">
        <v>1846</v>
      </c>
      <c r="I76" t="s">
        <v>17</v>
      </c>
      <c r="J76" t="s">
        <v>75</v>
      </c>
      <c r="K76" t="s">
        <v>20</v>
      </c>
      <c r="S76" t="s">
        <v>1847</v>
      </c>
      <c r="T76" t="s">
        <v>75</v>
      </c>
      <c r="U76" t="s">
        <v>20</v>
      </c>
      <c r="AC76" t="s">
        <v>1847</v>
      </c>
      <c r="AD76" t="s">
        <v>42</v>
      </c>
      <c r="AH76" t="s">
        <v>1848</v>
      </c>
      <c r="AJ76">
        <v>47</v>
      </c>
      <c r="AK76">
        <v>0</v>
      </c>
      <c r="AL76">
        <v>40</v>
      </c>
      <c r="AM76" t="s">
        <v>17</v>
      </c>
      <c r="AN76">
        <v>40</v>
      </c>
      <c r="AO76" t="s">
        <v>1274</v>
      </c>
      <c r="AP76" t="s">
        <v>21</v>
      </c>
      <c r="AR76">
        <v>8</v>
      </c>
      <c r="AT76">
        <v>40</v>
      </c>
      <c r="AV76" t="s">
        <v>59</v>
      </c>
      <c r="BA76">
        <v>0</v>
      </c>
      <c r="BB76" t="s">
        <v>20</v>
      </c>
      <c r="BH76" t="s">
        <v>75</v>
      </c>
      <c r="BK76" t="s">
        <v>42</v>
      </c>
      <c r="BO76" t="s">
        <v>75</v>
      </c>
      <c r="BP76" t="s">
        <v>20</v>
      </c>
      <c r="BW76" t="s">
        <v>20</v>
      </c>
      <c r="BY76" t="s">
        <v>20</v>
      </c>
    </row>
    <row r="77" spans="1:79" x14ac:dyDescent="0.25">
      <c r="A77" s="2">
        <v>43269.59815972222</v>
      </c>
      <c r="B77" s="2">
        <v>43269.61509259259</v>
      </c>
      <c r="C77">
        <v>1462</v>
      </c>
      <c r="D77">
        <v>41.838897705077997</v>
      </c>
      <c r="E77">
        <v>-90.495399475097997</v>
      </c>
      <c r="F77" s="9" t="s">
        <v>2250</v>
      </c>
      <c r="G77" t="s">
        <v>1506</v>
      </c>
      <c r="H77" s="9" t="s">
        <v>1507</v>
      </c>
      <c r="I77" t="s">
        <v>17</v>
      </c>
      <c r="J77" s="4">
        <v>2490</v>
      </c>
      <c r="K77" t="s">
        <v>17</v>
      </c>
      <c r="L77" s="7">
        <v>10.89</v>
      </c>
      <c r="M77" t="s">
        <v>21</v>
      </c>
      <c r="O77" s="4">
        <v>2000</v>
      </c>
      <c r="P77" t="s">
        <v>1508</v>
      </c>
      <c r="Q77">
        <v>24.41</v>
      </c>
      <c r="R77">
        <v>43.88</v>
      </c>
      <c r="S77" t="s">
        <v>1509</v>
      </c>
      <c r="T77">
        <v>207</v>
      </c>
      <c r="U77" t="s">
        <v>17</v>
      </c>
      <c r="V77">
        <v>10.89</v>
      </c>
      <c r="W77" t="s">
        <v>21</v>
      </c>
      <c r="Y77" t="s">
        <v>464</v>
      </c>
      <c r="Z77" t="s">
        <v>1510</v>
      </c>
      <c r="AA77">
        <v>95.93</v>
      </c>
      <c r="AB77">
        <v>703.18</v>
      </c>
      <c r="AC77" t="s">
        <v>1511</v>
      </c>
      <c r="AD77" t="s">
        <v>19</v>
      </c>
      <c r="AI77" t="s">
        <v>75</v>
      </c>
      <c r="AJ77">
        <v>1930</v>
      </c>
      <c r="AK77">
        <v>197</v>
      </c>
      <c r="AL77" s="7">
        <v>23.69</v>
      </c>
      <c r="AM77" t="s">
        <v>17</v>
      </c>
      <c r="AN77" s="7">
        <v>17.72</v>
      </c>
      <c r="AO77" t="s">
        <v>464</v>
      </c>
      <c r="AP77" t="s">
        <v>21</v>
      </c>
      <c r="AR77" t="s">
        <v>1508</v>
      </c>
      <c r="AV77" t="s">
        <v>19</v>
      </c>
      <c r="BA77">
        <v>49.88</v>
      </c>
      <c r="BB77" t="s">
        <v>17</v>
      </c>
      <c r="BC77">
        <v>17.72</v>
      </c>
      <c r="BD77" t="s">
        <v>464</v>
      </c>
      <c r="BE77" t="s">
        <v>21</v>
      </c>
      <c r="BG77" t="s">
        <v>1508</v>
      </c>
      <c r="BK77" t="s">
        <v>19</v>
      </c>
      <c r="BP77" t="s">
        <v>17</v>
      </c>
      <c r="BQ77">
        <v>3</v>
      </c>
      <c r="BR77">
        <v>7.5</v>
      </c>
      <c r="BS77" t="s">
        <v>38</v>
      </c>
      <c r="BU77" t="s">
        <v>1512</v>
      </c>
      <c r="BV77" t="s">
        <v>1513</v>
      </c>
      <c r="BW77" t="s">
        <v>20</v>
      </c>
      <c r="BY77" t="s">
        <v>20</v>
      </c>
      <c r="CA77" t="s">
        <v>206</v>
      </c>
    </row>
    <row r="78" spans="1:79" x14ac:dyDescent="0.25">
      <c r="A78" s="2">
        <v>43269.660729166666</v>
      </c>
      <c r="B78" s="2">
        <v>43269.665995370371</v>
      </c>
      <c r="C78">
        <v>454</v>
      </c>
      <c r="D78">
        <v>41.060104370117003</v>
      </c>
      <c r="E78">
        <v>-91.035697937012003</v>
      </c>
      <c r="F78" s="9" t="s">
        <v>2252</v>
      </c>
      <c r="G78" t="s">
        <v>1569</v>
      </c>
      <c r="H78" s="9" t="s">
        <v>1570</v>
      </c>
      <c r="I78" t="s">
        <v>17</v>
      </c>
      <c r="J78">
        <v>137</v>
      </c>
      <c r="K78" t="s">
        <v>17</v>
      </c>
      <c r="L78" s="7">
        <v>29.25</v>
      </c>
      <c r="M78" t="s">
        <v>21</v>
      </c>
      <c r="O78">
        <v>2000</v>
      </c>
      <c r="Q78" t="s">
        <v>1571</v>
      </c>
      <c r="R78" t="s">
        <v>1572</v>
      </c>
      <c r="T78" t="s">
        <v>1573</v>
      </c>
      <c r="U78" t="s">
        <v>17</v>
      </c>
      <c r="AD78" t="s">
        <v>19</v>
      </c>
      <c r="AJ78">
        <v>137</v>
      </c>
      <c r="AK78">
        <v>15</v>
      </c>
      <c r="AM78" t="s">
        <v>17</v>
      </c>
      <c r="AN78" s="7">
        <v>15.75</v>
      </c>
      <c r="AO78">
        <v>2000</v>
      </c>
      <c r="AP78" t="s">
        <v>21</v>
      </c>
      <c r="AR78" t="s">
        <v>1574</v>
      </c>
      <c r="AV78" t="s">
        <v>19</v>
      </c>
      <c r="BB78" t="s">
        <v>17</v>
      </c>
      <c r="BP78" t="s">
        <v>20</v>
      </c>
      <c r="BW78" t="s">
        <v>20</v>
      </c>
      <c r="BY78" t="s">
        <v>20</v>
      </c>
    </row>
    <row r="79" spans="1:79" x14ac:dyDescent="0.25">
      <c r="A79" s="2">
        <v>43256.356805555559</v>
      </c>
      <c r="B79" s="2">
        <v>43256.377372685187</v>
      </c>
      <c r="C79">
        <v>1777</v>
      </c>
      <c r="D79">
        <v>43.203704833983998</v>
      </c>
      <c r="E79">
        <v>-96.158302307129006</v>
      </c>
      <c r="F79" s="9" t="s">
        <v>593</v>
      </c>
      <c r="G79" t="s">
        <v>594</v>
      </c>
      <c r="H79" s="9" t="s">
        <v>595</v>
      </c>
      <c r="I79" t="s">
        <v>17</v>
      </c>
      <c r="J79">
        <v>241</v>
      </c>
      <c r="K79" t="s">
        <v>17</v>
      </c>
      <c r="L79">
        <v>33</v>
      </c>
      <c r="M79" t="s">
        <v>21</v>
      </c>
      <c r="O79">
        <v>3000</v>
      </c>
      <c r="P79" t="s">
        <v>596</v>
      </c>
      <c r="Q79">
        <v>37.5</v>
      </c>
      <c r="R79">
        <v>48.75</v>
      </c>
      <c r="T79">
        <v>34</v>
      </c>
      <c r="U79" t="s">
        <v>17</v>
      </c>
      <c r="V79">
        <v>33</v>
      </c>
      <c r="W79" t="s">
        <v>21</v>
      </c>
      <c r="Y79">
        <v>3000</v>
      </c>
      <c r="Z79" t="s">
        <v>596</v>
      </c>
      <c r="AA79">
        <v>82.5</v>
      </c>
      <c r="AB79">
        <v>476.25</v>
      </c>
      <c r="AD79" t="s">
        <v>22</v>
      </c>
      <c r="AF79">
        <v>423750.99</v>
      </c>
      <c r="AI79" t="s">
        <v>597</v>
      </c>
      <c r="AJ79">
        <v>207</v>
      </c>
      <c r="AK79">
        <v>26</v>
      </c>
      <c r="AL79">
        <v>15</v>
      </c>
      <c r="AM79" t="s">
        <v>17</v>
      </c>
      <c r="AN79">
        <v>15</v>
      </c>
      <c r="AO79" t="s">
        <v>598</v>
      </c>
      <c r="AP79" t="s">
        <v>38</v>
      </c>
      <c r="AQ79" t="s">
        <v>62</v>
      </c>
      <c r="AR79" t="s">
        <v>95</v>
      </c>
      <c r="AU79" t="s">
        <v>62</v>
      </c>
      <c r="AV79" t="s">
        <v>19</v>
      </c>
      <c r="BA79">
        <v>15</v>
      </c>
      <c r="BB79" t="s">
        <v>20</v>
      </c>
      <c r="BJ79" t="s">
        <v>62</v>
      </c>
      <c r="BK79" t="s">
        <v>19</v>
      </c>
      <c r="BP79" t="s">
        <v>20</v>
      </c>
      <c r="BW79" t="s">
        <v>20</v>
      </c>
      <c r="BY79" t="s">
        <v>20</v>
      </c>
      <c r="CA79" t="s">
        <v>599</v>
      </c>
    </row>
    <row r="80" spans="1:79" ht="270" x14ac:dyDescent="0.25">
      <c r="A80" s="2">
        <v>43252.583229166667</v>
      </c>
      <c r="B80" s="2">
        <v>43252.607754629629</v>
      </c>
      <c r="C80">
        <v>2118</v>
      </c>
      <c r="D80">
        <v>42.550704956055</v>
      </c>
      <c r="E80">
        <v>-90.693099975585994</v>
      </c>
      <c r="F80" s="9" t="s">
        <v>2160</v>
      </c>
      <c r="G80" t="s">
        <v>278</v>
      </c>
      <c r="H80" s="9" t="s">
        <v>279</v>
      </c>
      <c r="I80" t="s">
        <v>17</v>
      </c>
      <c r="J80" s="4">
        <v>21522</v>
      </c>
      <c r="K80" t="s">
        <v>17</v>
      </c>
      <c r="L80" s="7">
        <v>7.09</v>
      </c>
      <c r="M80" t="s">
        <v>21</v>
      </c>
      <c r="O80" s="4">
        <v>1496</v>
      </c>
      <c r="P80" s="7">
        <v>4.7400000000000003E-3</v>
      </c>
      <c r="Q80" t="s">
        <v>280</v>
      </c>
      <c r="R80" s="7">
        <v>47.4</v>
      </c>
      <c r="T80">
        <v>2061</v>
      </c>
      <c r="U80" t="s">
        <v>17</v>
      </c>
      <c r="V80">
        <v>17.72</v>
      </c>
      <c r="W80" t="s">
        <v>227</v>
      </c>
      <c r="Y80">
        <v>3740</v>
      </c>
      <c r="Z80" s="7">
        <v>4.7400000000000003E-3</v>
      </c>
      <c r="AA80" s="7">
        <v>116.27</v>
      </c>
      <c r="AB80" s="7">
        <v>770.69</v>
      </c>
      <c r="AD80" t="s">
        <v>22</v>
      </c>
      <c r="AF80" t="s">
        <v>281</v>
      </c>
      <c r="AJ80" s="4">
        <v>21522</v>
      </c>
      <c r="AK80" s="4">
        <v>2061</v>
      </c>
      <c r="AL80" t="s">
        <v>282</v>
      </c>
      <c r="AM80" t="s">
        <v>17</v>
      </c>
      <c r="AN80" t="s">
        <v>283</v>
      </c>
      <c r="AO80">
        <v>1496</v>
      </c>
      <c r="AP80" t="s">
        <v>21</v>
      </c>
      <c r="AR80" s="7">
        <v>6.5399999999999998E-3</v>
      </c>
      <c r="AT80" s="7">
        <v>6.54</v>
      </c>
      <c r="AV80" t="s">
        <v>22</v>
      </c>
      <c r="AX80" t="s">
        <v>284</v>
      </c>
      <c r="BA80" s="7">
        <v>86.26</v>
      </c>
      <c r="BB80" t="s">
        <v>17</v>
      </c>
      <c r="BC80" t="s">
        <v>285</v>
      </c>
      <c r="BD80" t="s">
        <v>286</v>
      </c>
      <c r="BE80" t="s">
        <v>21</v>
      </c>
      <c r="BG80" s="7">
        <v>6.5399999999999998E-3</v>
      </c>
      <c r="BI80" s="7">
        <v>6.54</v>
      </c>
      <c r="BK80" t="s">
        <v>59</v>
      </c>
      <c r="BM80" t="s">
        <v>287</v>
      </c>
      <c r="BP80" t="s">
        <v>17</v>
      </c>
      <c r="BQ80" t="s">
        <v>288</v>
      </c>
      <c r="BR80" t="s">
        <v>288</v>
      </c>
      <c r="BS80" t="s">
        <v>23</v>
      </c>
      <c r="BT80" t="s">
        <v>289</v>
      </c>
      <c r="BV80" t="s">
        <v>290</v>
      </c>
      <c r="BW80" t="s">
        <v>17</v>
      </c>
      <c r="BX80" t="s">
        <v>291</v>
      </c>
      <c r="BY80" t="s">
        <v>20</v>
      </c>
      <c r="CA80" s="1" t="s">
        <v>292</v>
      </c>
    </row>
    <row r="81" spans="1:79" x14ac:dyDescent="0.25">
      <c r="A81" s="2">
        <v>43269.448240740741</v>
      </c>
      <c r="B81" s="2">
        <v>43269.459340277775</v>
      </c>
      <c r="C81">
        <v>959</v>
      </c>
      <c r="D81">
        <v>41.864105224608998</v>
      </c>
      <c r="E81">
        <v>-95.60489654541</v>
      </c>
      <c r="F81" s="9" t="s">
        <v>1257</v>
      </c>
      <c r="G81" t="s">
        <v>1258</v>
      </c>
      <c r="H81" s="9" t="s">
        <v>1259</v>
      </c>
      <c r="I81" t="s">
        <v>17</v>
      </c>
      <c r="J81">
        <v>500</v>
      </c>
      <c r="K81" t="s">
        <v>17</v>
      </c>
      <c r="L81">
        <v>8.3800000000000008</v>
      </c>
      <c r="M81" t="s">
        <v>21</v>
      </c>
      <c r="O81">
        <v>1000</v>
      </c>
      <c r="Q81" t="s">
        <v>1260</v>
      </c>
      <c r="R81" t="s">
        <v>1261</v>
      </c>
      <c r="S81" t="s">
        <v>1262</v>
      </c>
      <c r="T81">
        <v>25</v>
      </c>
      <c r="U81" t="s">
        <v>17</v>
      </c>
      <c r="V81">
        <v>8.3800000000000008</v>
      </c>
      <c r="W81" t="s">
        <v>21</v>
      </c>
      <c r="Y81">
        <v>1000</v>
      </c>
      <c r="AA81" t="s">
        <v>1263</v>
      </c>
      <c r="AB81" t="s">
        <v>1263</v>
      </c>
      <c r="AD81" t="s">
        <v>19</v>
      </c>
      <c r="AJ81">
        <v>500</v>
      </c>
      <c r="AK81">
        <v>25</v>
      </c>
      <c r="AL81" t="s">
        <v>1264</v>
      </c>
      <c r="AM81" t="s">
        <v>17</v>
      </c>
      <c r="AN81">
        <v>6.29</v>
      </c>
      <c r="AO81">
        <v>1000</v>
      </c>
      <c r="AP81" t="s">
        <v>21</v>
      </c>
      <c r="AS81">
        <v>75</v>
      </c>
      <c r="AT81">
        <v>6.29</v>
      </c>
      <c r="AV81" t="s">
        <v>19</v>
      </c>
      <c r="BA81">
        <v>6.29</v>
      </c>
      <c r="BB81" t="s">
        <v>17</v>
      </c>
      <c r="BC81">
        <v>6.29</v>
      </c>
      <c r="BD81">
        <v>1000</v>
      </c>
      <c r="BE81" t="s">
        <v>21</v>
      </c>
      <c r="BH81" s="5">
        <v>0.75</v>
      </c>
      <c r="BK81" t="s">
        <v>19</v>
      </c>
      <c r="BP81" t="s">
        <v>20</v>
      </c>
      <c r="BW81" t="s">
        <v>20</v>
      </c>
      <c r="BY81" t="s">
        <v>20</v>
      </c>
    </row>
    <row r="82" spans="1:79" x14ac:dyDescent="0.25">
      <c r="A82" s="2">
        <v>43265.420324074075</v>
      </c>
      <c r="B82" s="2">
        <v>43265.421539351853</v>
      </c>
      <c r="C82">
        <v>105</v>
      </c>
      <c r="D82">
        <v>43.03889465332</v>
      </c>
      <c r="E82">
        <v>-87.90650177002</v>
      </c>
      <c r="F82" s="9" t="s">
        <v>1038</v>
      </c>
      <c r="G82" t="s">
        <v>1039</v>
      </c>
      <c r="H82" s="9" t="s">
        <v>2282</v>
      </c>
      <c r="I82" t="s">
        <v>20</v>
      </c>
    </row>
    <row r="83" spans="1:79" x14ac:dyDescent="0.25">
      <c r="A83" s="2">
        <v>43256.504560185182</v>
      </c>
      <c r="B83" s="2">
        <v>43256.511203703703</v>
      </c>
      <c r="C83">
        <v>573</v>
      </c>
      <c r="D83">
        <v>41.573806762695</v>
      </c>
      <c r="E83">
        <v>-90.458198547362997</v>
      </c>
      <c r="F83" s="9" t="s">
        <v>660</v>
      </c>
      <c r="G83" t="s">
        <v>661</v>
      </c>
      <c r="H83" s="9" t="s">
        <v>662</v>
      </c>
      <c r="I83" t="s">
        <v>17</v>
      </c>
      <c r="J83">
        <v>794</v>
      </c>
      <c r="K83" t="s">
        <v>17</v>
      </c>
      <c r="L83">
        <v>18.54</v>
      </c>
      <c r="M83" t="s">
        <v>21</v>
      </c>
      <c r="O83">
        <v>1000</v>
      </c>
      <c r="P83">
        <v>3.1800000000000001E-3</v>
      </c>
      <c r="Q83">
        <v>31.26</v>
      </c>
      <c r="R83">
        <v>47.16</v>
      </c>
      <c r="T83">
        <v>83</v>
      </c>
      <c r="U83" t="s">
        <v>17</v>
      </c>
      <c r="V83">
        <v>18.54</v>
      </c>
      <c r="W83" t="s">
        <v>21</v>
      </c>
      <c r="Y83">
        <v>1000</v>
      </c>
      <c r="Z83">
        <v>3.1800000000000001E-3</v>
      </c>
      <c r="AA83">
        <v>94.86</v>
      </c>
      <c r="AB83">
        <v>651.36</v>
      </c>
      <c r="AD83" t="s">
        <v>22</v>
      </c>
      <c r="AJ83">
        <v>793</v>
      </c>
      <c r="AK83">
        <v>83</v>
      </c>
      <c r="AL83">
        <v>60</v>
      </c>
      <c r="AM83" t="s">
        <v>17</v>
      </c>
      <c r="AN83">
        <v>45.09</v>
      </c>
      <c r="AO83">
        <v>1000</v>
      </c>
      <c r="AP83" t="s">
        <v>21</v>
      </c>
      <c r="AR83">
        <v>8.2799999999999992E-3</v>
      </c>
      <c r="AV83" t="s">
        <v>22</v>
      </c>
      <c r="BA83">
        <v>155</v>
      </c>
      <c r="BB83" t="s">
        <v>17</v>
      </c>
      <c r="BC83">
        <v>45.09</v>
      </c>
      <c r="BD83">
        <v>1000</v>
      </c>
      <c r="BE83" t="s">
        <v>21</v>
      </c>
      <c r="BG83">
        <v>8.2799999999999992E-3</v>
      </c>
      <c r="BK83" t="s">
        <v>22</v>
      </c>
      <c r="BP83" t="s">
        <v>47</v>
      </c>
      <c r="BW83" t="s">
        <v>20</v>
      </c>
      <c r="BY83" t="s">
        <v>20</v>
      </c>
    </row>
    <row r="84" spans="1:79" x14ac:dyDescent="0.25">
      <c r="A84" s="2">
        <v>43272.371527777781</v>
      </c>
      <c r="B84" s="2">
        <v>43272.454224537039</v>
      </c>
      <c r="C84">
        <v>7145</v>
      </c>
      <c r="D84">
        <v>41.603698730468999</v>
      </c>
      <c r="E84">
        <v>-93.875297546387003</v>
      </c>
      <c r="F84" s="9" t="s">
        <v>2000</v>
      </c>
      <c r="G84" t="s">
        <v>2001</v>
      </c>
      <c r="H84" s="9" t="s">
        <v>2002</v>
      </c>
      <c r="I84" t="s">
        <v>17</v>
      </c>
      <c r="J84">
        <v>500</v>
      </c>
      <c r="K84" t="s">
        <v>17</v>
      </c>
      <c r="L84">
        <v>24.21</v>
      </c>
      <c r="M84" t="s">
        <v>21</v>
      </c>
      <c r="O84">
        <v>1500</v>
      </c>
      <c r="P84">
        <v>9.1900000000000003E-3</v>
      </c>
      <c r="Q84">
        <v>56.38</v>
      </c>
      <c r="R84">
        <v>102.33</v>
      </c>
      <c r="T84">
        <v>60</v>
      </c>
      <c r="U84" t="s">
        <v>17</v>
      </c>
      <c r="V84">
        <v>24.21</v>
      </c>
      <c r="W84" t="s">
        <v>21</v>
      </c>
      <c r="Y84">
        <v>1500</v>
      </c>
      <c r="Z84">
        <v>9.1900000000000003E-3</v>
      </c>
      <c r="AA84">
        <v>268.23</v>
      </c>
      <c r="AB84">
        <v>1097.73</v>
      </c>
      <c r="AD84" t="s">
        <v>18</v>
      </c>
      <c r="AF84" s="4">
        <v>1055000</v>
      </c>
      <c r="AH84" t="s">
        <v>2003</v>
      </c>
      <c r="AJ84">
        <v>500</v>
      </c>
      <c r="AK84">
        <v>60</v>
      </c>
      <c r="AL84">
        <v>27.57</v>
      </c>
      <c r="AM84" t="s">
        <v>17</v>
      </c>
      <c r="AN84">
        <v>19.09</v>
      </c>
      <c r="AO84">
        <v>1500</v>
      </c>
      <c r="AP84" t="s">
        <v>21</v>
      </c>
      <c r="AR84">
        <v>7.7799999999999996E-3</v>
      </c>
      <c r="AV84" t="s">
        <v>18</v>
      </c>
      <c r="AX84">
        <v>806418</v>
      </c>
      <c r="AZ84" t="s">
        <v>2004</v>
      </c>
      <c r="BB84" t="s">
        <v>17</v>
      </c>
      <c r="BC84">
        <v>19.09</v>
      </c>
      <c r="BD84">
        <v>1500</v>
      </c>
      <c r="BE84" t="s">
        <v>21</v>
      </c>
      <c r="BG84">
        <v>7.7799999999999996E-3</v>
      </c>
      <c r="BK84" t="s">
        <v>210</v>
      </c>
      <c r="BM84">
        <v>806418</v>
      </c>
      <c r="BN84" t="s">
        <v>2004</v>
      </c>
      <c r="BP84" t="s">
        <v>17</v>
      </c>
      <c r="BQ84">
        <v>3</v>
      </c>
      <c r="BR84">
        <v>3</v>
      </c>
      <c r="BS84" t="s">
        <v>23</v>
      </c>
      <c r="BT84" t="s">
        <v>2005</v>
      </c>
      <c r="BV84" t="s">
        <v>2006</v>
      </c>
      <c r="BW84" t="s">
        <v>20</v>
      </c>
      <c r="BY84" t="s">
        <v>17</v>
      </c>
      <c r="BZ84" t="s">
        <v>2007</v>
      </c>
    </row>
    <row r="85" spans="1:79" x14ac:dyDescent="0.25">
      <c r="A85" s="2">
        <v>43270.483599537038</v>
      </c>
      <c r="B85" s="2">
        <v>43270.488912037035</v>
      </c>
      <c r="C85">
        <v>459</v>
      </c>
      <c r="D85">
        <v>42.022994995117003</v>
      </c>
      <c r="E85">
        <v>-95.363403320312003</v>
      </c>
      <c r="F85" s="9" t="s">
        <v>1720</v>
      </c>
      <c r="G85" t="s">
        <v>1721</v>
      </c>
      <c r="H85" s="9" t="s">
        <v>1722</v>
      </c>
      <c r="I85" t="s">
        <v>17</v>
      </c>
      <c r="J85">
        <v>198</v>
      </c>
      <c r="K85" t="s">
        <v>17</v>
      </c>
      <c r="L85">
        <v>18.149999999999999</v>
      </c>
      <c r="M85" t="s">
        <v>21</v>
      </c>
      <c r="O85">
        <v>1000</v>
      </c>
      <c r="P85">
        <v>4</v>
      </c>
      <c r="Q85">
        <v>34.15</v>
      </c>
      <c r="R85">
        <v>94.15</v>
      </c>
      <c r="U85" t="s">
        <v>17</v>
      </c>
      <c r="W85" t="s">
        <v>21</v>
      </c>
      <c r="AM85" t="s">
        <v>17</v>
      </c>
      <c r="AN85">
        <v>20</v>
      </c>
      <c r="AO85">
        <v>1000</v>
      </c>
      <c r="AP85" t="s">
        <v>21</v>
      </c>
      <c r="AR85">
        <v>4.5</v>
      </c>
      <c r="BB85" t="s">
        <v>17</v>
      </c>
      <c r="BC85">
        <v>20</v>
      </c>
      <c r="BD85">
        <v>10000</v>
      </c>
      <c r="BE85" t="s">
        <v>21</v>
      </c>
      <c r="BG85">
        <v>4.5</v>
      </c>
      <c r="BP85" t="s">
        <v>20</v>
      </c>
      <c r="BW85" t="s">
        <v>20</v>
      </c>
      <c r="BY85" t="s">
        <v>20</v>
      </c>
    </row>
    <row r="86" spans="1:79" x14ac:dyDescent="0.25">
      <c r="A86" s="2">
        <v>43272.379606481481</v>
      </c>
      <c r="B86" s="2">
        <v>43272.383703703701</v>
      </c>
      <c r="C86">
        <v>353</v>
      </c>
      <c r="D86">
        <v>42.458297729492003</v>
      </c>
      <c r="E86">
        <v>-95.167098999022997</v>
      </c>
      <c r="F86" s="9" t="s">
        <v>2264</v>
      </c>
      <c r="G86" t="s">
        <v>1971</v>
      </c>
      <c r="H86" s="9" t="s">
        <v>1972</v>
      </c>
      <c r="I86" t="s">
        <v>17</v>
      </c>
      <c r="J86">
        <v>250</v>
      </c>
      <c r="K86" t="s">
        <v>17</v>
      </c>
      <c r="L86">
        <v>19.579999999999998</v>
      </c>
      <c r="M86" t="s">
        <v>21</v>
      </c>
      <c r="O86">
        <v>2000</v>
      </c>
      <c r="P86">
        <v>9.7899999999999991</v>
      </c>
      <c r="Q86">
        <v>48.95</v>
      </c>
      <c r="R86">
        <v>97.9</v>
      </c>
      <c r="T86">
        <v>33</v>
      </c>
      <c r="U86" t="s">
        <v>17</v>
      </c>
      <c r="V86">
        <v>19.579999999999998</v>
      </c>
      <c r="W86" t="s">
        <v>21</v>
      </c>
      <c r="Y86">
        <v>2000</v>
      </c>
      <c r="Z86">
        <v>9.7899999999999991</v>
      </c>
      <c r="AA86">
        <v>244.75</v>
      </c>
      <c r="AB86">
        <v>1958</v>
      </c>
      <c r="AD86" t="s">
        <v>59</v>
      </c>
      <c r="AJ86">
        <v>235</v>
      </c>
      <c r="AK86">
        <v>27</v>
      </c>
      <c r="AL86">
        <v>30.23</v>
      </c>
      <c r="AM86" t="s">
        <v>17</v>
      </c>
      <c r="AN86">
        <v>18.02</v>
      </c>
      <c r="AO86">
        <v>2000</v>
      </c>
      <c r="AP86" t="s">
        <v>21</v>
      </c>
      <c r="AR86">
        <v>9.01</v>
      </c>
      <c r="AU86" t="s">
        <v>1973</v>
      </c>
      <c r="AV86" t="s">
        <v>59</v>
      </c>
      <c r="BA86">
        <v>49.39</v>
      </c>
      <c r="BB86" t="s">
        <v>17</v>
      </c>
      <c r="BC86">
        <v>18.02</v>
      </c>
      <c r="BD86">
        <v>2000</v>
      </c>
      <c r="BE86" t="s">
        <v>21</v>
      </c>
      <c r="BG86">
        <v>9.01</v>
      </c>
      <c r="BJ86" t="s">
        <v>1974</v>
      </c>
      <c r="BK86" t="s">
        <v>59</v>
      </c>
      <c r="BP86" t="s">
        <v>20</v>
      </c>
      <c r="BW86" t="s">
        <v>20</v>
      </c>
    </row>
    <row r="87" spans="1:79" x14ac:dyDescent="0.25">
      <c r="A87" s="2">
        <v>43270.399872685186</v>
      </c>
      <c r="B87" s="2">
        <v>43270.431481481479</v>
      </c>
      <c r="C87">
        <v>2730</v>
      </c>
      <c r="D87">
        <v>42.669906616211001</v>
      </c>
      <c r="E87">
        <v>-91.369903564452997</v>
      </c>
      <c r="F87" s="9" t="s">
        <v>1668</v>
      </c>
      <c r="G87" t="s">
        <v>1669</v>
      </c>
      <c r="H87" s="9" t="s">
        <v>1670</v>
      </c>
      <c r="I87" t="s">
        <v>17</v>
      </c>
      <c r="J87">
        <v>385</v>
      </c>
      <c r="K87" t="s">
        <v>17</v>
      </c>
      <c r="L87">
        <v>17.28</v>
      </c>
      <c r="M87" t="s">
        <v>21</v>
      </c>
      <c r="O87">
        <v>1000</v>
      </c>
      <c r="P87" t="s">
        <v>1671</v>
      </c>
      <c r="Q87">
        <v>41.68</v>
      </c>
      <c r="R87">
        <v>72.180000000000007</v>
      </c>
      <c r="T87">
        <v>62</v>
      </c>
      <c r="U87" t="s">
        <v>17</v>
      </c>
      <c r="V87">
        <v>17.28</v>
      </c>
      <c r="W87" t="s">
        <v>21</v>
      </c>
      <c r="Y87">
        <v>1000</v>
      </c>
      <c r="Z87" t="s">
        <v>1672</v>
      </c>
      <c r="AA87">
        <v>310.08</v>
      </c>
      <c r="AD87" t="s">
        <v>22</v>
      </c>
      <c r="AF87" t="s">
        <v>1673</v>
      </c>
      <c r="AJ87">
        <v>372</v>
      </c>
      <c r="AK87">
        <v>50</v>
      </c>
      <c r="AL87" t="s">
        <v>1674</v>
      </c>
      <c r="AM87" t="s">
        <v>17</v>
      </c>
      <c r="AN87">
        <v>30.24</v>
      </c>
      <c r="AO87">
        <v>1000</v>
      </c>
      <c r="AP87" t="s">
        <v>21</v>
      </c>
      <c r="AR87" t="s">
        <v>1675</v>
      </c>
      <c r="AS87" s="5">
        <v>1</v>
      </c>
      <c r="AT87" t="s">
        <v>1676</v>
      </c>
      <c r="AV87" t="s">
        <v>59</v>
      </c>
      <c r="AX87" t="s">
        <v>1677</v>
      </c>
      <c r="BA87">
        <v>30.24</v>
      </c>
      <c r="BB87" t="s">
        <v>17</v>
      </c>
      <c r="BC87">
        <v>30.24</v>
      </c>
      <c r="BD87" t="s">
        <v>1431</v>
      </c>
      <c r="BE87" t="s">
        <v>21</v>
      </c>
      <c r="BG87" t="s">
        <v>1678</v>
      </c>
      <c r="BH87" s="5">
        <v>1</v>
      </c>
      <c r="BI87" t="s">
        <v>1676</v>
      </c>
      <c r="BK87" t="s">
        <v>59</v>
      </c>
      <c r="BM87" t="s">
        <v>1679</v>
      </c>
      <c r="BP87" t="s">
        <v>20</v>
      </c>
      <c r="BW87" t="s">
        <v>20</v>
      </c>
      <c r="BY87" t="s">
        <v>17</v>
      </c>
      <c r="BZ87" t="s">
        <v>1680</v>
      </c>
    </row>
    <row r="88" spans="1:79" x14ac:dyDescent="0.25">
      <c r="A88" s="2">
        <v>43269.591979166667</v>
      </c>
      <c r="B88" s="2">
        <v>43269.60596064815</v>
      </c>
      <c r="C88">
        <v>1207</v>
      </c>
      <c r="D88">
        <v>42.024505615233998</v>
      </c>
      <c r="E88">
        <v>-91.662002563477003</v>
      </c>
      <c r="F88" s="9" t="s">
        <v>1481</v>
      </c>
      <c r="G88" t="s">
        <v>1482</v>
      </c>
      <c r="H88" s="9" t="s">
        <v>1483</v>
      </c>
      <c r="I88" t="s">
        <v>17</v>
      </c>
      <c r="J88">
        <v>85</v>
      </c>
      <c r="K88" t="s">
        <v>17</v>
      </c>
      <c r="L88">
        <v>27</v>
      </c>
      <c r="M88" t="s">
        <v>21</v>
      </c>
      <c r="O88">
        <v>1000</v>
      </c>
      <c r="P88" t="s">
        <v>1484</v>
      </c>
      <c r="Q88">
        <v>29.2</v>
      </c>
      <c r="R88">
        <v>58.4</v>
      </c>
      <c r="T88">
        <v>0</v>
      </c>
      <c r="U88" t="s">
        <v>20</v>
      </c>
      <c r="AC88" t="s">
        <v>1485</v>
      </c>
      <c r="AD88" t="s">
        <v>19</v>
      </c>
      <c r="AJ88">
        <v>80</v>
      </c>
      <c r="AK88">
        <v>2</v>
      </c>
      <c r="AL88">
        <v>15</v>
      </c>
      <c r="AM88" t="s">
        <v>17</v>
      </c>
      <c r="AN88">
        <v>15</v>
      </c>
      <c r="AO88" t="s">
        <v>1486</v>
      </c>
      <c r="AP88" t="s">
        <v>38</v>
      </c>
      <c r="AQ88" t="s">
        <v>1487</v>
      </c>
      <c r="AR88" t="s">
        <v>1488</v>
      </c>
      <c r="AU88" t="s">
        <v>1489</v>
      </c>
      <c r="AV88" t="s">
        <v>19</v>
      </c>
      <c r="BA88">
        <v>15</v>
      </c>
      <c r="BB88" t="s">
        <v>20</v>
      </c>
      <c r="BJ88" t="s">
        <v>1489</v>
      </c>
      <c r="BK88" t="s">
        <v>19</v>
      </c>
      <c r="BP88" t="s">
        <v>20</v>
      </c>
      <c r="BW88" t="s">
        <v>20</v>
      </c>
      <c r="BY88" t="s">
        <v>20</v>
      </c>
    </row>
    <row r="89" spans="1:79" x14ac:dyDescent="0.25">
      <c r="A89" s="2">
        <v>43252.483437499999</v>
      </c>
      <c r="B89" s="2">
        <v>43252.49491898148</v>
      </c>
      <c r="C89">
        <v>992</v>
      </c>
      <c r="D89">
        <v>41.582702636718999</v>
      </c>
      <c r="E89">
        <v>-95.083297729492003</v>
      </c>
      <c r="F89" s="9" t="s">
        <v>65</v>
      </c>
      <c r="G89" t="s">
        <v>66</v>
      </c>
      <c r="H89" s="9" t="s">
        <v>67</v>
      </c>
      <c r="I89" t="s">
        <v>17</v>
      </c>
      <c r="J89">
        <v>310</v>
      </c>
      <c r="K89" t="s">
        <v>17</v>
      </c>
      <c r="L89">
        <v>30</v>
      </c>
      <c r="M89" t="s">
        <v>21</v>
      </c>
      <c r="O89">
        <v>3000</v>
      </c>
      <c r="P89">
        <v>7.5</v>
      </c>
      <c r="Q89">
        <v>45</v>
      </c>
      <c r="R89">
        <v>82.5</v>
      </c>
      <c r="T89">
        <v>45</v>
      </c>
      <c r="U89" t="s">
        <v>17</v>
      </c>
      <c r="V89">
        <v>30</v>
      </c>
      <c r="W89" t="s">
        <v>21</v>
      </c>
      <c r="Y89">
        <v>3000</v>
      </c>
      <c r="Z89">
        <v>7.5</v>
      </c>
      <c r="AA89">
        <v>195</v>
      </c>
      <c r="AB89">
        <v>1507.5</v>
      </c>
      <c r="AD89" t="s">
        <v>18</v>
      </c>
      <c r="AF89" s="6">
        <v>615000</v>
      </c>
      <c r="AH89" t="s">
        <v>68</v>
      </c>
      <c r="AJ89">
        <v>300</v>
      </c>
      <c r="AK89">
        <v>30</v>
      </c>
      <c r="AL89">
        <v>13.5</v>
      </c>
      <c r="AM89" t="s">
        <v>20</v>
      </c>
      <c r="AS89">
        <v>13.5</v>
      </c>
      <c r="AU89" t="s">
        <v>69</v>
      </c>
      <c r="AV89" t="s">
        <v>22</v>
      </c>
      <c r="AX89" s="6">
        <v>209000</v>
      </c>
      <c r="BA89">
        <v>13.5</v>
      </c>
      <c r="BB89" t="s">
        <v>20</v>
      </c>
      <c r="BH89">
        <v>13.5</v>
      </c>
      <c r="BJ89" t="s">
        <v>70</v>
      </c>
      <c r="BK89" t="s">
        <v>22</v>
      </c>
      <c r="BM89" s="4">
        <v>209000</v>
      </c>
      <c r="BP89" t="s">
        <v>20</v>
      </c>
      <c r="BW89" t="s">
        <v>17</v>
      </c>
      <c r="BX89">
        <v>16.5</v>
      </c>
      <c r="BY89" t="s">
        <v>20</v>
      </c>
      <c r="CA89" t="s">
        <v>71</v>
      </c>
    </row>
    <row r="90" spans="1:79" x14ac:dyDescent="0.25">
      <c r="A90" s="2">
        <v>43269.432106481479</v>
      </c>
      <c r="B90" s="2">
        <v>43269.448495370372</v>
      </c>
      <c r="C90">
        <v>1415</v>
      </c>
      <c r="D90">
        <v>41.885406494141002</v>
      </c>
      <c r="E90">
        <v>-93.605499267577997</v>
      </c>
      <c r="F90" s="9" t="s">
        <v>1195</v>
      </c>
      <c r="G90" t="s">
        <v>1196</v>
      </c>
      <c r="H90" s="9" t="s">
        <v>1197</v>
      </c>
      <c r="I90" t="s">
        <v>17</v>
      </c>
      <c r="J90">
        <v>800</v>
      </c>
      <c r="K90" t="s">
        <v>17</v>
      </c>
      <c r="L90">
        <v>20.350000000000001</v>
      </c>
      <c r="M90" t="s">
        <v>21</v>
      </c>
      <c r="O90">
        <v>3000</v>
      </c>
      <c r="P90" t="s">
        <v>1198</v>
      </c>
      <c r="Q90">
        <v>27.05</v>
      </c>
      <c r="R90">
        <v>43.8</v>
      </c>
      <c r="T90">
        <v>10</v>
      </c>
      <c r="U90" t="s">
        <v>20</v>
      </c>
      <c r="AA90">
        <v>94.05</v>
      </c>
      <c r="AB90">
        <v>680.3</v>
      </c>
      <c r="AD90" t="s">
        <v>19</v>
      </c>
      <c r="AJ90">
        <v>800</v>
      </c>
      <c r="AK90">
        <v>10</v>
      </c>
      <c r="AL90">
        <v>31.52</v>
      </c>
      <c r="AM90" t="s">
        <v>17</v>
      </c>
      <c r="AN90" t="s">
        <v>1199</v>
      </c>
      <c r="AO90">
        <v>3000</v>
      </c>
      <c r="AP90" t="s">
        <v>21</v>
      </c>
      <c r="AR90">
        <v>3.61</v>
      </c>
      <c r="AT90" t="s">
        <v>1200</v>
      </c>
      <c r="AV90" t="s">
        <v>175</v>
      </c>
      <c r="AZ90" t="s">
        <v>1201</v>
      </c>
      <c r="BA90">
        <v>150</v>
      </c>
      <c r="BB90" t="s">
        <v>17</v>
      </c>
      <c r="BC90" t="s">
        <v>1202</v>
      </c>
      <c r="BD90">
        <v>3000</v>
      </c>
      <c r="BE90" t="s">
        <v>21</v>
      </c>
      <c r="BG90">
        <v>10.3</v>
      </c>
      <c r="BI90">
        <v>10.3</v>
      </c>
      <c r="BK90" t="s">
        <v>175</v>
      </c>
      <c r="BO90" t="s">
        <v>1203</v>
      </c>
      <c r="BP90" t="s">
        <v>17</v>
      </c>
      <c r="BQ90">
        <v>2</v>
      </c>
      <c r="BR90">
        <v>4</v>
      </c>
      <c r="BS90" t="s">
        <v>38</v>
      </c>
      <c r="BU90" t="s">
        <v>1204</v>
      </c>
      <c r="BV90" t="s">
        <v>1205</v>
      </c>
      <c r="BW90" t="s">
        <v>20</v>
      </c>
      <c r="BY90" t="s">
        <v>17</v>
      </c>
      <c r="BZ90">
        <v>2.88</v>
      </c>
    </row>
    <row r="91" spans="1:79" x14ac:dyDescent="0.25">
      <c r="A91" s="2">
        <v>43269.446122685185</v>
      </c>
      <c r="B91" s="2">
        <v>43269.465844907405</v>
      </c>
      <c r="C91">
        <v>1704</v>
      </c>
      <c r="D91">
        <v>41.764297485352003</v>
      </c>
      <c r="E91">
        <v>-91.632598876952997</v>
      </c>
      <c r="F91" s="9" t="s">
        <v>2242</v>
      </c>
      <c r="G91" t="s">
        <v>1288</v>
      </c>
      <c r="H91" s="9" t="s">
        <v>1289</v>
      </c>
      <c r="I91" t="s">
        <v>17</v>
      </c>
      <c r="J91">
        <v>800</v>
      </c>
      <c r="K91" t="s">
        <v>17</v>
      </c>
      <c r="L91">
        <v>17.25</v>
      </c>
      <c r="M91" t="s">
        <v>21</v>
      </c>
      <c r="O91">
        <v>1000</v>
      </c>
      <c r="P91" t="s">
        <v>1290</v>
      </c>
      <c r="Q91">
        <v>23.77</v>
      </c>
      <c r="R91">
        <v>33.99</v>
      </c>
      <c r="T91">
        <v>10</v>
      </c>
      <c r="U91" t="s">
        <v>20</v>
      </c>
      <c r="AA91">
        <v>75.69</v>
      </c>
      <c r="AB91" t="s">
        <v>647</v>
      </c>
      <c r="AD91" t="s">
        <v>22</v>
      </c>
      <c r="AF91" s="4">
        <v>660000</v>
      </c>
      <c r="AJ91">
        <v>790</v>
      </c>
      <c r="AK91">
        <v>10</v>
      </c>
      <c r="AL91">
        <v>35</v>
      </c>
      <c r="AM91" t="s">
        <v>17</v>
      </c>
      <c r="AN91">
        <v>26.72</v>
      </c>
      <c r="AO91">
        <v>1000</v>
      </c>
      <c r="AP91" t="s">
        <v>21</v>
      </c>
      <c r="AR91" t="s">
        <v>1291</v>
      </c>
      <c r="AT91" t="s">
        <v>1292</v>
      </c>
      <c r="AV91" t="s">
        <v>59</v>
      </c>
      <c r="AX91" s="4">
        <v>1051000</v>
      </c>
      <c r="BB91" t="s">
        <v>20</v>
      </c>
      <c r="BP91" t="s">
        <v>47</v>
      </c>
      <c r="BW91" t="s">
        <v>20</v>
      </c>
      <c r="BY91" t="s">
        <v>17</v>
      </c>
      <c r="BZ91" t="s">
        <v>1293</v>
      </c>
      <c r="CA91" t="s">
        <v>1294</v>
      </c>
    </row>
    <row r="92" spans="1:79" x14ac:dyDescent="0.25">
      <c r="A92" s="2">
        <v>43272.33390046296</v>
      </c>
      <c r="B92" s="2">
        <v>43272.395381944443</v>
      </c>
      <c r="C92">
        <v>5312</v>
      </c>
      <c r="D92">
        <v>41.030502319336001</v>
      </c>
      <c r="E92">
        <v>-95.375099182129006</v>
      </c>
      <c r="F92" s="9" t="s">
        <v>1979</v>
      </c>
      <c r="G92" t="s">
        <v>1980</v>
      </c>
      <c r="H92" s="9" t="s">
        <v>1981</v>
      </c>
      <c r="I92" t="s">
        <v>17</v>
      </c>
      <c r="J92">
        <v>202</v>
      </c>
      <c r="K92" t="s">
        <v>17</v>
      </c>
      <c r="L92">
        <v>18.41</v>
      </c>
      <c r="M92" t="s">
        <v>21</v>
      </c>
      <c r="O92">
        <v>0</v>
      </c>
      <c r="P92" t="s">
        <v>1982</v>
      </c>
      <c r="Q92">
        <v>67.959999999999994</v>
      </c>
      <c r="R92">
        <v>117.51</v>
      </c>
      <c r="T92">
        <v>12</v>
      </c>
      <c r="U92" t="s">
        <v>17</v>
      </c>
      <c r="V92">
        <v>18.41</v>
      </c>
      <c r="W92" t="s">
        <v>21</v>
      </c>
      <c r="Y92">
        <v>0</v>
      </c>
      <c r="Z92" t="s">
        <v>1983</v>
      </c>
      <c r="AC92" t="s">
        <v>1984</v>
      </c>
      <c r="AD92" t="s">
        <v>19</v>
      </c>
      <c r="AJ92">
        <v>190</v>
      </c>
      <c r="AK92">
        <v>12</v>
      </c>
      <c r="AL92">
        <v>23.45</v>
      </c>
      <c r="AM92" t="s">
        <v>17</v>
      </c>
      <c r="AN92">
        <v>12.25</v>
      </c>
      <c r="AO92">
        <v>0</v>
      </c>
      <c r="AP92" t="s">
        <v>21</v>
      </c>
      <c r="AR92" t="s">
        <v>1985</v>
      </c>
      <c r="AT92">
        <v>17.37</v>
      </c>
      <c r="AV92" t="s">
        <v>19</v>
      </c>
      <c r="BA92">
        <v>29.12</v>
      </c>
      <c r="BB92" t="s">
        <v>17</v>
      </c>
      <c r="BC92">
        <v>12.25</v>
      </c>
      <c r="BD92">
        <v>0</v>
      </c>
      <c r="BE92" t="s">
        <v>21</v>
      </c>
      <c r="BG92" t="s">
        <v>1985</v>
      </c>
      <c r="BI92">
        <v>17.37</v>
      </c>
      <c r="BK92" t="s">
        <v>19</v>
      </c>
      <c r="BP92" t="s">
        <v>17</v>
      </c>
      <c r="BQ92">
        <v>1.25</v>
      </c>
      <c r="BR92">
        <v>10</v>
      </c>
      <c r="BS92" t="s">
        <v>38</v>
      </c>
      <c r="BU92" t="s">
        <v>1986</v>
      </c>
      <c r="BW92" t="s">
        <v>20</v>
      </c>
      <c r="BY92" t="s">
        <v>17</v>
      </c>
      <c r="BZ92">
        <v>1</v>
      </c>
    </row>
    <row r="93" spans="1:79" x14ac:dyDescent="0.25">
      <c r="A93" s="2">
        <v>43269.510474537034</v>
      </c>
      <c r="B93" s="2">
        <v>43269.525138888886</v>
      </c>
      <c r="C93">
        <v>1266</v>
      </c>
      <c r="D93">
        <v>43.125503540038999</v>
      </c>
      <c r="E93">
        <v>-94.708602905272997</v>
      </c>
      <c r="F93" s="9" t="s">
        <v>1356</v>
      </c>
      <c r="G93" t="s">
        <v>1357</v>
      </c>
      <c r="H93" s="9" t="s">
        <v>1358</v>
      </c>
      <c r="I93" t="s">
        <v>17</v>
      </c>
      <c r="J93">
        <v>1650</v>
      </c>
      <c r="K93" t="s">
        <v>17</v>
      </c>
      <c r="L93">
        <v>10.7</v>
      </c>
      <c r="M93" t="s">
        <v>21</v>
      </c>
      <c r="O93">
        <v>999</v>
      </c>
      <c r="P93" t="s">
        <v>1359</v>
      </c>
      <c r="Q93">
        <v>27.1</v>
      </c>
      <c r="R93">
        <v>43.5</v>
      </c>
      <c r="T93">
        <v>105</v>
      </c>
      <c r="U93" t="s">
        <v>17</v>
      </c>
      <c r="V93" t="s">
        <v>1360</v>
      </c>
      <c r="W93" t="s">
        <v>21</v>
      </c>
      <c r="Y93">
        <v>999</v>
      </c>
      <c r="Z93">
        <v>3.28</v>
      </c>
      <c r="AA93" t="s">
        <v>1361</v>
      </c>
      <c r="AB93" t="s">
        <v>1362</v>
      </c>
      <c r="AC93" t="s">
        <v>1363</v>
      </c>
      <c r="AD93" t="s">
        <v>175</v>
      </c>
      <c r="AH93" t="s">
        <v>1364</v>
      </c>
      <c r="AJ93">
        <v>1600</v>
      </c>
      <c r="AK93">
        <v>95</v>
      </c>
      <c r="AM93" t="s">
        <v>17</v>
      </c>
      <c r="AN93" s="7">
        <v>15.79</v>
      </c>
      <c r="AO93" t="s">
        <v>1365</v>
      </c>
      <c r="AP93" t="s">
        <v>21</v>
      </c>
      <c r="AR93" t="s">
        <v>1366</v>
      </c>
      <c r="AT93" t="s">
        <v>1367</v>
      </c>
      <c r="AV93" t="s">
        <v>175</v>
      </c>
      <c r="AZ93" t="s">
        <v>1368</v>
      </c>
      <c r="BB93" t="s">
        <v>17</v>
      </c>
      <c r="BC93" s="7">
        <v>15.79</v>
      </c>
      <c r="BD93" t="s">
        <v>1369</v>
      </c>
      <c r="BE93" t="s">
        <v>21</v>
      </c>
      <c r="BG93">
        <v>3.27</v>
      </c>
      <c r="BI93" s="7">
        <v>3.27</v>
      </c>
      <c r="BK93" t="s">
        <v>175</v>
      </c>
      <c r="BO93" t="s">
        <v>1370</v>
      </c>
      <c r="BP93" t="s">
        <v>20</v>
      </c>
      <c r="BW93" t="s">
        <v>17</v>
      </c>
      <c r="BX93" t="s">
        <v>1371</v>
      </c>
      <c r="BY93" t="s">
        <v>17</v>
      </c>
      <c r="BZ93" s="7">
        <v>2.3199999999999998</v>
      </c>
      <c r="CA93" t="s">
        <v>1372</v>
      </c>
    </row>
    <row r="94" spans="1:79" x14ac:dyDescent="0.25">
      <c r="A94" s="2">
        <v>43257.635682870372</v>
      </c>
      <c r="B94" s="2">
        <v>43257.64329861111</v>
      </c>
      <c r="C94">
        <v>658</v>
      </c>
      <c r="D94">
        <v>40.841995239257997</v>
      </c>
      <c r="E94">
        <v>-95.261299133300994</v>
      </c>
      <c r="F94" s="9" t="s">
        <v>2175</v>
      </c>
      <c r="G94" t="s">
        <v>776</v>
      </c>
      <c r="H94" s="9" t="s">
        <v>777</v>
      </c>
      <c r="I94" t="s">
        <v>17</v>
      </c>
      <c r="J94">
        <v>325</v>
      </c>
      <c r="K94" t="s">
        <v>17</v>
      </c>
      <c r="L94">
        <v>15.5</v>
      </c>
      <c r="M94" t="s">
        <v>21</v>
      </c>
      <c r="O94">
        <v>2000</v>
      </c>
      <c r="P94" t="s">
        <v>57</v>
      </c>
      <c r="Q94" s="7">
        <v>39.5</v>
      </c>
      <c r="R94" s="7">
        <v>79.5</v>
      </c>
      <c r="T94">
        <v>25</v>
      </c>
      <c r="U94" t="s">
        <v>17</v>
      </c>
      <c r="V94" s="7">
        <v>15.5</v>
      </c>
      <c r="W94" t="s">
        <v>21</v>
      </c>
      <c r="Y94" t="s">
        <v>778</v>
      </c>
      <c r="Z94" t="s">
        <v>57</v>
      </c>
      <c r="AA94" s="7">
        <v>198.5</v>
      </c>
      <c r="AB94" s="7">
        <v>1598.5</v>
      </c>
      <c r="AD94" t="s">
        <v>19</v>
      </c>
      <c r="AI94" t="s">
        <v>647</v>
      </c>
      <c r="AJ94">
        <v>310</v>
      </c>
      <c r="AK94">
        <v>25</v>
      </c>
      <c r="AL94" s="7">
        <v>20</v>
      </c>
      <c r="AM94" t="s">
        <v>17</v>
      </c>
      <c r="AN94" s="7">
        <v>15</v>
      </c>
      <c r="AO94" t="s">
        <v>778</v>
      </c>
      <c r="AP94" t="s">
        <v>21</v>
      </c>
      <c r="AR94" t="s">
        <v>779</v>
      </c>
      <c r="AV94" t="s">
        <v>19</v>
      </c>
      <c r="BA94" s="7">
        <v>20</v>
      </c>
      <c r="BB94" t="s">
        <v>17</v>
      </c>
      <c r="BC94" s="7">
        <v>15</v>
      </c>
      <c r="BD94" t="s">
        <v>778</v>
      </c>
      <c r="BE94" t="s">
        <v>21</v>
      </c>
      <c r="BK94" t="s">
        <v>19</v>
      </c>
      <c r="BP94" t="s">
        <v>20</v>
      </c>
      <c r="BW94" t="s">
        <v>17</v>
      </c>
      <c r="BX94" s="7">
        <v>19</v>
      </c>
      <c r="BY94" t="s">
        <v>20</v>
      </c>
      <c r="CA94" t="s">
        <v>20</v>
      </c>
    </row>
    <row r="95" spans="1:79" x14ac:dyDescent="0.25">
      <c r="A95" s="2">
        <v>43252.593159722222</v>
      </c>
      <c r="B95" s="2">
        <v>43252.603587962964</v>
      </c>
      <c r="C95">
        <v>901</v>
      </c>
      <c r="D95">
        <v>47.408004760742003</v>
      </c>
      <c r="E95">
        <v>-92.966903686522997</v>
      </c>
      <c r="F95" s="9" t="s">
        <v>2159</v>
      </c>
      <c r="G95" t="s">
        <v>256</v>
      </c>
      <c r="H95" s="9" t="s">
        <v>257</v>
      </c>
      <c r="I95" t="s">
        <v>17</v>
      </c>
      <c r="J95">
        <v>2364</v>
      </c>
      <c r="K95" t="s">
        <v>20</v>
      </c>
      <c r="S95" t="s">
        <v>258</v>
      </c>
      <c r="T95">
        <v>459</v>
      </c>
      <c r="U95" t="s">
        <v>20</v>
      </c>
      <c r="AC95" t="s">
        <v>259</v>
      </c>
      <c r="AD95" t="s">
        <v>19</v>
      </c>
      <c r="AJ95">
        <v>2364</v>
      </c>
      <c r="AK95">
        <v>459</v>
      </c>
      <c r="AL95" t="s">
        <v>260</v>
      </c>
      <c r="AM95" t="s">
        <v>17</v>
      </c>
      <c r="AN95">
        <v>20</v>
      </c>
      <c r="AO95" t="s">
        <v>261</v>
      </c>
      <c r="AP95" t="s">
        <v>227</v>
      </c>
      <c r="AR95" t="s">
        <v>262</v>
      </c>
      <c r="AU95" t="s">
        <v>263</v>
      </c>
      <c r="AV95" t="s">
        <v>19</v>
      </c>
      <c r="BA95">
        <v>188.9</v>
      </c>
      <c r="BB95" t="s">
        <v>17</v>
      </c>
      <c r="BC95">
        <v>20</v>
      </c>
      <c r="BD95" t="s">
        <v>264</v>
      </c>
      <c r="BE95" t="s">
        <v>227</v>
      </c>
      <c r="BK95" t="s">
        <v>19</v>
      </c>
      <c r="BP95" t="s">
        <v>20</v>
      </c>
      <c r="BW95" t="s">
        <v>17</v>
      </c>
      <c r="BX95">
        <v>6</v>
      </c>
      <c r="BY95" t="s">
        <v>17</v>
      </c>
      <c r="BZ95">
        <v>2.5</v>
      </c>
    </row>
    <row r="96" spans="1:79" x14ac:dyDescent="0.25">
      <c r="A96" s="2">
        <v>43270.367824074077</v>
      </c>
      <c r="B96" s="2">
        <v>43270.395636574074</v>
      </c>
      <c r="C96">
        <v>2403</v>
      </c>
      <c r="D96">
        <v>42.458297729492003</v>
      </c>
      <c r="E96">
        <v>-95.167098999022997</v>
      </c>
      <c r="F96" s="9" t="s">
        <v>1651</v>
      </c>
      <c r="G96" t="s">
        <v>1652</v>
      </c>
      <c r="H96" s="9" t="s">
        <v>1653</v>
      </c>
      <c r="I96" t="s">
        <v>17</v>
      </c>
      <c r="J96">
        <v>845</v>
      </c>
      <c r="K96" t="s">
        <v>17</v>
      </c>
      <c r="L96">
        <v>27.03</v>
      </c>
      <c r="M96" t="s">
        <v>21</v>
      </c>
      <c r="O96" s="4">
        <v>2000</v>
      </c>
      <c r="P96" t="s">
        <v>1654</v>
      </c>
      <c r="Q96">
        <v>40.56</v>
      </c>
      <c r="R96">
        <v>72.13</v>
      </c>
      <c r="T96">
        <v>68</v>
      </c>
      <c r="U96" t="s">
        <v>17</v>
      </c>
      <c r="V96">
        <v>27.03</v>
      </c>
      <c r="W96" t="s">
        <v>21</v>
      </c>
      <c r="Y96" s="4">
        <v>2000</v>
      </c>
      <c r="Z96">
        <v>4.51</v>
      </c>
      <c r="AA96">
        <v>130.76</v>
      </c>
      <c r="AB96">
        <v>920.01</v>
      </c>
      <c r="AD96" t="s">
        <v>19</v>
      </c>
      <c r="AJ96">
        <v>772</v>
      </c>
      <c r="AK96">
        <v>68</v>
      </c>
      <c r="AL96" t="s">
        <v>1052</v>
      </c>
      <c r="AM96" t="s">
        <v>20</v>
      </c>
      <c r="AV96" t="s">
        <v>19</v>
      </c>
      <c r="BB96" t="s">
        <v>17</v>
      </c>
      <c r="BD96">
        <v>50</v>
      </c>
      <c r="BE96" t="s">
        <v>38</v>
      </c>
      <c r="BF96" t="s">
        <v>1655</v>
      </c>
      <c r="BK96" t="s">
        <v>19</v>
      </c>
      <c r="BP96" t="s">
        <v>20</v>
      </c>
      <c r="BW96" t="s">
        <v>20</v>
      </c>
      <c r="BY96" t="s">
        <v>20</v>
      </c>
    </row>
    <row r="97" spans="1:79" x14ac:dyDescent="0.25">
      <c r="A97" s="2">
        <v>43269.677986111114</v>
      </c>
      <c r="B97" s="2">
        <v>43269.698055555556</v>
      </c>
      <c r="C97">
        <v>1734</v>
      </c>
      <c r="D97">
        <v>42.645401000977003</v>
      </c>
      <c r="E97">
        <v>-92.091499328612997</v>
      </c>
      <c r="F97" s="9" t="s">
        <v>1588</v>
      </c>
      <c r="G97" t="s">
        <v>1589</v>
      </c>
      <c r="H97" s="9" t="s">
        <v>1590</v>
      </c>
      <c r="I97" t="s">
        <v>17</v>
      </c>
      <c r="J97">
        <v>437</v>
      </c>
      <c r="K97" t="s">
        <v>17</v>
      </c>
      <c r="L97">
        <v>9.69</v>
      </c>
      <c r="M97" t="s">
        <v>21</v>
      </c>
      <c r="O97" s="4">
        <v>1000</v>
      </c>
      <c r="P97" t="s">
        <v>1591</v>
      </c>
      <c r="Q97">
        <v>19.09</v>
      </c>
      <c r="R97">
        <v>30.84</v>
      </c>
      <c r="T97">
        <v>50</v>
      </c>
      <c r="U97" t="s">
        <v>17</v>
      </c>
      <c r="V97">
        <v>9.69</v>
      </c>
      <c r="W97" t="s">
        <v>21</v>
      </c>
      <c r="Y97" s="4">
        <v>1000</v>
      </c>
      <c r="Z97">
        <v>2.35</v>
      </c>
      <c r="AA97">
        <v>66.09</v>
      </c>
      <c r="AB97">
        <v>469.64</v>
      </c>
      <c r="AD97" t="s">
        <v>19</v>
      </c>
      <c r="AJ97">
        <v>470</v>
      </c>
      <c r="AK97">
        <v>52</v>
      </c>
      <c r="AL97">
        <v>62.04</v>
      </c>
      <c r="AM97" t="s">
        <v>17</v>
      </c>
      <c r="AN97">
        <v>50</v>
      </c>
      <c r="AO97">
        <v>0</v>
      </c>
      <c r="AP97" t="s">
        <v>21</v>
      </c>
      <c r="AR97" t="s">
        <v>1592</v>
      </c>
      <c r="AT97">
        <v>3.01</v>
      </c>
      <c r="AV97" t="s">
        <v>59</v>
      </c>
      <c r="AX97" s="4">
        <v>4400000</v>
      </c>
      <c r="BA97">
        <v>62.04</v>
      </c>
      <c r="BB97" t="s">
        <v>17</v>
      </c>
      <c r="BC97">
        <v>50</v>
      </c>
      <c r="BD97">
        <v>0</v>
      </c>
      <c r="BE97" t="s">
        <v>21</v>
      </c>
      <c r="BG97">
        <v>3.01</v>
      </c>
      <c r="BI97">
        <v>3.01</v>
      </c>
      <c r="BK97" t="s">
        <v>59</v>
      </c>
      <c r="BM97" s="4">
        <v>4400000</v>
      </c>
      <c r="BP97" t="s">
        <v>20</v>
      </c>
      <c r="BW97" t="s">
        <v>20</v>
      </c>
      <c r="BY97" t="s">
        <v>20</v>
      </c>
    </row>
    <row r="98" spans="1:79" x14ac:dyDescent="0.25">
      <c r="A98" s="2">
        <v>43270.645729166667</v>
      </c>
      <c r="B98" s="2">
        <v>43270.658865740741</v>
      </c>
      <c r="C98">
        <v>1134</v>
      </c>
      <c r="D98">
        <v>41.910598754882997</v>
      </c>
      <c r="E98">
        <v>-91.714202880859006</v>
      </c>
      <c r="F98" s="9" t="s">
        <v>1824</v>
      </c>
      <c r="G98" t="s">
        <v>1825</v>
      </c>
      <c r="H98" s="9" t="s">
        <v>1826</v>
      </c>
      <c r="I98" t="s">
        <v>17</v>
      </c>
      <c r="J98">
        <v>959</v>
      </c>
      <c r="K98" t="s">
        <v>17</v>
      </c>
      <c r="L98">
        <v>12</v>
      </c>
      <c r="M98" t="s">
        <v>21</v>
      </c>
      <c r="O98">
        <v>1500</v>
      </c>
      <c r="P98">
        <v>7.2500000000000004E-3</v>
      </c>
      <c r="Q98">
        <v>37.380000000000003</v>
      </c>
      <c r="R98">
        <v>73.63</v>
      </c>
      <c r="T98">
        <v>44</v>
      </c>
      <c r="U98" t="s">
        <v>17</v>
      </c>
      <c r="V98">
        <v>12</v>
      </c>
      <c r="W98" t="s">
        <v>21</v>
      </c>
      <c r="Y98">
        <v>1500</v>
      </c>
      <c r="Z98">
        <v>7.2500000000000004E-3</v>
      </c>
      <c r="AA98">
        <v>182.38</v>
      </c>
      <c r="AB98">
        <v>1057.3800000000001</v>
      </c>
      <c r="AD98" t="s">
        <v>19</v>
      </c>
      <c r="AJ98">
        <v>947</v>
      </c>
      <c r="AK98">
        <v>44</v>
      </c>
      <c r="AM98" t="s">
        <v>17</v>
      </c>
      <c r="AN98">
        <v>10.4</v>
      </c>
      <c r="AO98">
        <v>1500</v>
      </c>
      <c r="AP98" t="s">
        <v>21</v>
      </c>
      <c r="AR98">
        <v>5.2500000000000003E-3</v>
      </c>
      <c r="AU98" t="s">
        <v>1827</v>
      </c>
      <c r="AV98" t="s">
        <v>22</v>
      </c>
      <c r="AX98" t="s">
        <v>1828</v>
      </c>
      <c r="BB98" t="s">
        <v>17</v>
      </c>
      <c r="BC98">
        <v>10.4</v>
      </c>
      <c r="BD98">
        <v>1500</v>
      </c>
      <c r="BE98" t="s">
        <v>21</v>
      </c>
      <c r="BG98">
        <v>5.2500000000000003E-3</v>
      </c>
      <c r="BJ98" t="s">
        <v>1829</v>
      </c>
      <c r="BK98" t="s">
        <v>22</v>
      </c>
      <c r="BM98" t="s">
        <v>1828</v>
      </c>
      <c r="BP98" t="s">
        <v>47</v>
      </c>
      <c r="BW98" t="s">
        <v>17</v>
      </c>
      <c r="BX98">
        <v>14.25</v>
      </c>
      <c r="BY98" t="s">
        <v>17</v>
      </c>
      <c r="BZ98" t="s">
        <v>1830</v>
      </c>
      <c r="CA98" t="s">
        <v>1831</v>
      </c>
    </row>
    <row r="99" spans="1:79" x14ac:dyDescent="0.25">
      <c r="A99" s="2">
        <v>43270.488854166666</v>
      </c>
      <c r="B99" s="2">
        <v>43270.494699074072</v>
      </c>
      <c r="C99">
        <v>504</v>
      </c>
      <c r="D99">
        <v>40.649795532227003</v>
      </c>
      <c r="E99">
        <v>-91.700500488280994</v>
      </c>
      <c r="F99" s="9" t="s">
        <v>1727</v>
      </c>
      <c r="G99" t="s">
        <v>1728</v>
      </c>
      <c r="H99" s="9" t="s">
        <v>1729</v>
      </c>
      <c r="I99" t="s">
        <v>17</v>
      </c>
      <c r="J99">
        <v>350</v>
      </c>
      <c r="K99" t="s">
        <v>17</v>
      </c>
      <c r="L99">
        <v>19</v>
      </c>
      <c r="M99" t="s">
        <v>21</v>
      </c>
      <c r="O99">
        <v>2000</v>
      </c>
      <c r="P99">
        <v>8.5</v>
      </c>
      <c r="Q99">
        <v>42.5</v>
      </c>
      <c r="R99">
        <v>85</v>
      </c>
      <c r="T99">
        <v>20</v>
      </c>
      <c r="U99" t="s">
        <v>17</v>
      </c>
      <c r="V99">
        <v>19</v>
      </c>
      <c r="W99" t="s">
        <v>21</v>
      </c>
      <c r="Y99">
        <v>2000</v>
      </c>
      <c r="Z99">
        <v>8.5</v>
      </c>
      <c r="AA99">
        <v>212.5</v>
      </c>
      <c r="AB99">
        <v>1700</v>
      </c>
      <c r="AD99" t="s">
        <v>19</v>
      </c>
      <c r="AJ99">
        <v>350</v>
      </c>
      <c r="AK99">
        <v>20</v>
      </c>
      <c r="AL99">
        <v>15.5</v>
      </c>
      <c r="AM99" t="s">
        <v>17</v>
      </c>
      <c r="AN99">
        <v>12.5</v>
      </c>
      <c r="AO99">
        <v>2000</v>
      </c>
      <c r="AP99" t="s">
        <v>21</v>
      </c>
      <c r="AR99">
        <v>1.5</v>
      </c>
      <c r="AV99" t="s">
        <v>19</v>
      </c>
      <c r="BA99">
        <v>15.5</v>
      </c>
      <c r="BB99" t="s">
        <v>17</v>
      </c>
      <c r="BC99">
        <v>12.5</v>
      </c>
      <c r="BD99">
        <v>2000</v>
      </c>
      <c r="BE99" t="s">
        <v>21</v>
      </c>
      <c r="BK99" t="s">
        <v>19</v>
      </c>
      <c r="BP99" t="s">
        <v>20</v>
      </c>
      <c r="BW99" t="s">
        <v>20</v>
      </c>
      <c r="BY99" t="s">
        <v>17</v>
      </c>
      <c r="BZ99" t="s">
        <v>1730</v>
      </c>
    </row>
    <row r="100" spans="1:79" x14ac:dyDescent="0.25">
      <c r="A100" s="2">
        <v>43269.61278935185</v>
      </c>
      <c r="B100" s="2">
        <v>43269.622013888889</v>
      </c>
      <c r="C100">
        <v>797</v>
      </c>
      <c r="D100">
        <v>42.623199462891002</v>
      </c>
      <c r="E100">
        <v>-94.148597717285</v>
      </c>
      <c r="F100" s="9" t="s">
        <v>1514</v>
      </c>
      <c r="G100" t="s">
        <v>1515</v>
      </c>
      <c r="H100" s="9" t="s">
        <v>1516</v>
      </c>
      <c r="I100" t="s">
        <v>17</v>
      </c>
      <c r="J100">
        <v>170</v>
      </c>
      <c r="K100" t="s">
        <v>17</v>
      </c>
      <c r="L100">
        <v>25</v>
      </c>
      <c r="M100" t="s">
        <v>21</v>
      </c>
      <c r="P100" t="s">
        <v>1517</v>
      </c>
      <c r="Q100" t="s">
        <v>1518</v>
      </c>
      <c r="R100" t="s">
        <v>1518</v>
      </c>
      <c r="S100" t="s">
        <v>1519</v>
      </c>
      <c r="T100">
        <v>24</v>
      </c>
      <c r="U100" t="s">
        <v>17</v>
      </c>
      <c r="V100" s="7">
        <v>25</v>
      </c>
      <c r="Y100">
        <v>0</v>
      </c>
      <c r="Z100" t="s">
        <v>1520</v>
      </c>
      <c r="AA100" t="s">
        <v>1521</v>
      </c>
      <c r="AB100" t="s">
        <v>75</v>
      </c>
      <c r="AD100" t="s">
        <v>19</v>
      </c>
      <c r="AJ100">
        <v>170</v>
      </c>
      <c r="AK100">
        <v>19</v>
      </c>
      <c r="AL100" s="7">
        <v>15</v>
      </c>
      <c r="AM100" t="s">
        <v>17</v>
      </c>
      <c r="AN100" s="7">
        <v>15</v>
      </c>
      <c r="AO100" t="s">
        <v>1522</v>
      </c>
      <c r="AP100" t="s">
        <v>21</v>
      </c>
      <c r="AR100" t="s">
        <v>1523</v>
      </c>
      <c r="AU100" t="s">
        <v>1524</v>
      </c>
      <c r="AV100" t="s">
        <v>19</v>
      </c>
      <c r="BB100" t="s">
        <v>17</v>
      </c>
      <c r="BC100" s="7">
        <v>15</v>
      </c>
      <c r="BD100" t="s">
        <v>1522</v>
      </c>
      <c r="BE100" t="s">
        <v>21</v>
      </c>
      <c r="BG100" t="s">
        <v>1525</v>
      </c>
      <c r="BK100" t="s">
        <v>19</v>
      </c>
      <c r="BP100" t="s">
        <v>20</v>
      </c>
      <c r="BW100" t="s">
        <v>20</v>
      </c>
      <c r="BY100" t="s">
        <v>17</v>
      </c>
      <c r="BZ100" t="s">
        <v>1526</v>
      </c>
    </row>
    <row r="101" spans="1:79" x14ac:dyDescent="0.25">
      <c r="A101" s="2">
        <v>43265.561516203707</v>
      </c>
      <c r="B101" s="2">
        <v>43265.566759259258</v>
      </c>
      <c r="C101">
        <v>453</v>
      </c>
      <c r="D101">
        <v>40.721298217772997</v>
      </c>
      <c r="E101">
        <v>-95.486297607422003</v>
      </c>
      <c r="F101" s="9" t="s">
        <v>1047</v>
      </c>
      <c r="G101" t="s">
        <v>1048</v>
      </c>
      <c r="H101" s="9" t="s">
        <v>1049</v>
      </c>
      <c r="I101" t="s">
        <v>17</v>
      </c>
      <c r="J101" t="s">
        <v>1050</v>
      </c>
      <c r="K101" t="s">
        <v>17</v>
      </c>
      <c r="L101">
        <v>25</v>
      </c>
      <c r="M101" t="s">
        <v>21</v>
      </c>
      <c r="O101">
        <v>2000</v>
      </c>
      <c r="P101">
        <v>7</v>
      </c>
      <c r="Q101">
        <v>46</v>
      </c>
      <c r="R101">
        <v>81</v>
      </c>
      <c r="T101">
        <v>14</v>
      </c>
      <c r="U101" t="s">
        <v>17</v>
      </c>
      <c r="V101">
        <v>25</v>
      </c>
      <c r="W101" t="s">
        <v>21</v>
      </c>
      <c r="Y101">
        <v>2000</v>
      </c>
      <c r="Z101">
        <v>7</v>
      </c>
      <c r="AA101">
        <v>186</v>
      </c>
      <c r="AB101">
        <v>1411</v>
      </c>
      <c r="AD101" t="s">
        <v>19</v>
      </c>
      <c r="AJ101">
        <v>208</v>
      </c>
      <c r="AK101">
        <v>14</v>
      </c>
      <c r="AL101">
        <v>12.5</v>
      </c>
      <c r="AM101" t="s">
        <v>17</v>
      </c>
      <c r="AN101">
        <v>12.5</v>
      </c>
      <c r="AO101">
        <v>2000</v>
      </c>
      <c r="AP101" t="s">
        <v>21</v>
      </c>
      <c r="AR101" t="s">
        <v>1051</v>
      </c>
      <c r="AS101" t="s">
        <v>1052</v>
      </c>
      <c r="AV101" t="s">
        <v>19</v>
      </c>
      <c r="BA101">
        <v>12.5</v>
      </c>
      <c r="BB101" t="s">
        <v>17</v>
      </c>
      <c r="BC101">
        <v>12.5</v>
      </c>
      <c r="BD101">
        <v>2000</v>
      </c>
      <c r="BE101" t="s">
        <v>21</v>
      </c>
      <c r="BG101" t="s">
        <v>1053</v>
      </c>
      <c r="BH101" t="s">
        <v>1052</v>
      </c>
      <c r="BK101" t="s">
        <v>19</v>
      </c>
      <c r="BP101" t="s">
        <v>20</v>
      </c>
      <c r="BW101" t="s">
        <v>20</v>
      </c>
      <c r="BY101" t="s">
        <v>17</v>
      </c>
      <c r="BZ101">
        <v>4.2</v>
      </c>
    </row>
    <row r="102" spans="1:79" x14ac:dyDescent="0.25">
      <c r="A102" s="2">
        <v>43269.550462962965</v>
      </c>
      <c r="B102" s="2">
        <v>43269.563368055555</v>
      </c>
      <c r="C102">
        <v>1115</v>
      </c>
      <c r="D102">
        <v>41.563507080077997</v>
      </c>
      <c r="E102">
        <v>-93.784202575684006</v>
      </c>
      <c r="F102" s="9" t="s">
        <v>2245</v>
      </c>
      <c r="G102" t="s">
        <v>1438</v>
      </c>
      <c r="H102" s="9" t="s">
        <v>1439</v>
      </c>
      <c r="I102" t="s">
        <v>17</v>
      </c>
      <c r="J102">
        <v>162</v>
      </c>
      <c r="K102" t="s">
        <v>17</v>
      </c>
      <c r="L102">
        <v>37.5</v>
      </c>
      <c r="M102" t="s">
        <v>21</v>
      </c>
      <c r="O102">
        <v>1200</v>
      </c>
      <c r="P102" t="s">
        <v>1440</v>
      </c>
      <c r="Q102">
        <v>54.2</v>
      </c>
      <c r="R102">
        <v>105.7</v>
      </c>
      <c r="T102">
        <v>11</v>
      </c>
      <c r="U102" t="s">
        <v>17</v>
      </c>
      <c r="V102">
        <v>37.5</v>
      </c>
      <c r="W102" t="s">
        <v>21</v>
      </c>
      <c r="Y102">
        <v>1200</v>
      </c>
      <c r="Z102" t="s">
        <v>1440</v>
      </c>
      <c r="AA102" t="s">
        <v>75</v>
      </c>
      <c r="AD102" t="s">
        <v>22</v>
      </c>
      <c r="AE102" t="s">
        <v>1441</v>
      </c>
      <c r="AF102" s="4">
        <v>518000</v>
      </c>
      <c r="AI102" t="s">
        <v>75</v>
      </c>
      <c r="AJ102">
        <v>162</v>
      </c>
      <c r="AK102">
        <v>11</v>
      </c>
      <c r="AL102">
        <v>42</v>
      </c>
      <c r="AM102" t="s">
        <v>17</v>
      </c>
      <c r="AN102">
        <v>42</v>
      </c>
      <c r="AO102" s="4">
        <v>3000</v>
      </c>
      <c r="AP102" t="s">
        <v>21</v>
      </c>
      <c r="AR102" t="s">
        <v>1442</v>
      </c>
      <c r="AV102" t="s">
        <v>22</v>
      </c>
      <c r="AX102" t="s">
        <v>1443</v>
      </c>
      <c r="BA102">
        <v>42</v>
      </c>
      <c r="BB102" t="s">
        <v>17</v>
      </c>
      <c r="BC102">
        <v>42</v>
      </c>
      <c r="BD102">
        <v>3000</v>
      </c>
      <c r="BE102" t="s">
        <v>21</v>
      </c>
      <c r="BG102" t="s">
        <v>1444</v>
      </c>
      <c r="BK102" t="s">
        <v>22</v>
      </c>
      <c r="BM102" t="s">
        <v>1445</v>
      </c>
      <c r="BP102" t="s">
        <v>20</v>
      </c>
      <c r="BW102" t="s">
        <v>17</v>
      </c>
      <c r="BX102">
        <v>19</v>
      </c>
      <c r="BY102" t="s">
        <v>20</v>
      </c>
      <c r="CA102" t="s">
        <v>1446</v>
      </c>
    </row>
    <row r="103" spans="1:79" x14ac:dyDescent="0.25">
      <c r="A103" s="2">
        <v>43256.341087962966</v>
      </c>
      <c r="B103" s="2">
        <v>43256.354664351849</v>
      </c>
      <c r="C103">
        <v>1173</v>
      </c>
      <c r="D103">
        <v>41.373992919922003</v>
      </c>
      <c r="E103">
        <v>-93.24870300293</v>
      </c>
      <c r="F103" s="9" t="s">
        <v>2171</v>
      </c>
      <c r="G103" t="s">
        <v>576</v>
      </c>
      <c r="H103" s="9" t="s">
        <v>577</v>
      </c>
      <c r="I103" t="s">
        <v>17</v>
      </c>
      <c r="J103">
        <v>349</v>
      </c>
      <c r="K103" t="s">
        <v>17</v>
      </c>
      <c r="L103">
        <v>16.25</v>
      </c>
      <c r="M103" t="s">
        <v>21</v>
      </c>
      <c r="O103">
        <v>0</v>
      </c>
      <c r="P103" t="s">
        <v>578</v>
      </c>
      <c r="Q103">
        <v>62.8</v>
      </c>
      <c r="R103">
        <v>109.35</v>
      </c>
      <c r="T103">
        <v>24</v>
      </c>
      <c r="U103" t="s">
        <v>17</v>
      </c>
      <c r="V103">
        <v>16.25</v>
      </c>
      <c r="W103" t="s">
        <v>21</v>
      </c>
      <c r="Y103">
        <v>0</v>
      </c>
      <c r="Z103">
        <v>9.3100000000000006E-3</v>
      </c>
      <c r="AA103">
        <v>249</v>
      </c>
      <c r="AB103">
        <v>1878.25</v>
      </c>
      <c r="AD103" t="s">
        <v>19</v>
      </c>
      <c r="AJ103">
        <v>24</v>
      </c>
      <c r="AK103">
        <v>186</v>
      </c>
      <c r="AL103">
        <v>24</v>
      </c>
      <c r="AM103" t="s">
        <v>20</v>
      </c>
      <c r="AV103" t="s">
        <v>19</v>
      </c>
      <c r="BA103">
        <v>186</v>
      </c>
      <c r="BB103" t="s">
        <v>20</v>
      </c>
      <c r="BK103" t="s">
        <v>19</v>
      </c>
      <c r="BP103" t="s">
        <v>20</v>
      </c>
      <c r="BW103" t="s">
        <v>20</v>
      </c>
      <c r="BY103" t="s">
        <v>20</v>
      </c>
    </row>
    <row r="104" spans="1:79" x14ac:dyDescent="0.25">
      <c r="A104" s="2">
        <v>43259.535393518519</v>
      </c>
      <c r="B104" s="2">
        <v>43259.538668981484</v>
      </c>
      <c r="C104">
        <v>283</v>
      </c>
      <c r="D104">
        <v>41.578796386718999</v>
      </c>
      <c r="E104">
        <v>-93.680099487305</v>
      </c>
      <c r="F104" s="9" t="s">
        <v>888</v>
      </c>
      <c r="G104" t="s">
        <v>889</v>
      </c>
      <c r="H104" s="9" t="s">
        <v>890</v>
      </c>
      <c r="I104" t="s">
        <v>17</v>
      </c>
      <c r="J104">
        <v>1557</v>
      </c>
      <c r="K104" t="s">
        <v>17</v>
      </c>
      <c r="L104">
        <v>14.33</v>
      </c>
      <c r="M104" t="s">
        <v>21</v>
      </c>
      <c r="O104">
        <v>0</v>
      </c>
      <c r="P104">
        <v>2.8999999999999998E-3</v>
      </c>
      <c r="Q104">
        <v>28.33</v>
      </c>
      <c r="R104">
        <v>43.33</v>
      </c>
      <c r="T104">
        <v>230</v>
      </c>
      <c r="U104" t="s">
        <v>17</v>
      </c>
      <c r="V104">
        <v>14.33</v>
      </c>
      <c r="W104" t="s">
        <v>21</v>
      </c>
      <c r="Y104">
        <v>0</v>
      </c>
      <c r="Z104">
        <v>2.8999999999999998E-3</v>
      </c>
      <c r="AA104">
        <v>8.83</v>
      </c>
      <c r="AB104">
        <v>594.33000000000004</v>
      </c>
      <c r="AD104" t="s">
        <v>147</v>
      </c>
      <c r="AG104" t="s">
        <v>891</v>
      </c>
      <c r="AJ104">
        <v>1499</v>
      </c>
      <c r="AK104">
        <v>198</v>
      </c>
      <c r="AL104">
        <v>35.409999999999997</v>
      </c>
      <c r="AM104" t="s">
        <v>17</v>
      </c>
      <c r="AN104">
        <v>10.5</v>
      </c>
      <c r="AO104">
        <v>0</v>
      </c>
      <c r="AP104" t="s">
        <v>21</v>
      </c>
      <c r="AR104">
        <v>6.9199999999999999E-3</v>
      </c>
      <c r="AT104">
        <v>17.420000000000002</v>
      </c>
      <c r="AV104" t="s">
        <v>147</v>
      </c>
      <c r="AY104" t="s">
        <v>891</v>
      </c>
      <c r="BA104">
        <v>50.06</v>
      </c>
      <c r="BB104" t="s">
        <v>17</v>
      </c>
      <c r="BC104">
        <v>10.5</v>
      </c>
      <c r="BD104">
        <v>0</v>
      </c>
      <c r="BE104" t="s">
        <v>21</v>
      </c>
      <c r="BG104">
        <v>6.9199999999999999E-3</v>
      </c>
      <c r="BI104">
        <v>17.420000000000002</v>
      </c>
      <c r="BK104" t="s">
        <v>147</v>
      </c>
      <c r="BN104" t="s">
        <v>891</v>
      </c>
      <c r="BP104" t="s">
        <v>17</v>
      </c>
      <c r="BQ104">
        <v>5</v>
      </c>
      <c r="BR104">
        <v>8.3000000000000007</v>
      </c>
      <c r="BS104" t="s">
        <v>38</v>
      </c>
      <c r="BV104" t="s">
        <v>892</v>
      </c>
      <c r="BW104" t="s">
        <v>20</v>
      </c>
      <c r="BY104" t="s">
        <v>17</v>
      </c>
      <c r="BZ104">
        <v>3</v>
      </c>
    </row>
    <row r="105" spans="1:79" x14ac:dyDescent="0.25">
      <c r="A105" s="2">
        <v>43255.860219907408</v>
      </c>
      <c r="B105" s="2">
        <v>43255.867152777777</v>
      </c>
      <c r="C105">
        <v>598</v>
      </c>
      <c r="D105">
        <v>44.942199707031001</v>
      </c>
      <c r="E105">
        <v>-93.293998718262003</v>
      </c>
      <c r="F105" s="9" t="s">
        <v>569</v>
      </c>
      <c r="G105" t="s">
        <v>570</v>
      </c>
      <c r="H105" s="9" t="s">
        <v>571</v>
      </c>
      <c r="I105" t="s">
        <v>17</v>
      </c>
      <c r="J105">
        <v>190</v>
      </c>
      <c r="K105" t="s">
        <v>17</v>
      </c>
      <c r="L105">
        <v>15</v>
      </c>
      <c r="M105" t="s">
        <v>21</v>
      </c>
      <c r="O105">
        <v>100</v>
      </c>
      <c r="P105">
        <v>2</v>
      </c>
      <c r="T105">
        <v>20</v>
      </c>
      <c r="U105" t="s">
        <v>20</v>
      </c>
      <c r="AJ105">
        <v>170</v>
      </c>
      <c r="AK105">
        <v>20</v>
      </c>
      <c r="AL105">
        <v>27</v>
      </c>
      <c r="AM105" t="s">
        <v>17</v>
      </c>
      <c r="AN105">
        <v>16</v>
      </c>
      <c r="AO105">
        <v>100</v>
      </c>
      <c r="AP105" t="s">
        <v>21</v>
      </c>
      <c r="AR105">
        <v>4.5</v>
      </c>
      <c r="BA105">
        <v>16</v>
      </c>
      <c r="BB105" t="s">
        <v>17</v>
      </c>
      <c r="BC105">
        <v>16</v>
      </c>
      <c r="BD105">
        <v>100</v>
      </c>
      <c r="BE105" t="s">
        <v>21</v>
      </c>
      <c r="BG105">
        <v>4.5</v>
      </c>
      <c r="BP105" t="s">
        <v>20</v>
      </c>
      <c r="BW105" t="s">
        <v>20</v>
      </c>
      <c r="BY105" t="s">
        <v>20</v>
      </c>
      <c r="CA105" t="s">
        <v>572</v>
      </c>
    </row>
    <row r="106" spans="1:79" x14ac:dyDescent="0.25">
      <c r="A106" s="2">
        <v>43271.801793981482</v>
      </c>
      <c r="B106" s="2">
        <v>43271.809675925928</v>
      </c>
      <c r="C106">
        <v>681</v>
      </c>
      <c r="D106">
        <v>43.331207275391002</v>
      </c>
      <c r="E106">
        <v>-91.750999450684006</v>
      </c>
      <c r="F106" s="9" t="s">
        <v>569</v>
      </c>
      <c r="G106" t="s">
        <v>1948</v>
      </c>
      <c r="H106" s="9" t="s">
        <v>571</v>
      </c>
      <c r="I106" t="s">
        <v>17</v>
      </c>
      <c r="J106">
        <v>198</v>
      </c>
      <c r="K106" t="s">
        <v>17</v>
      </c>
      <c r="L106">
        <v>15</v>
      </c>
      <c r="M106" t="s">
        <v>21</v>
      </c>
      <c r="O106">
        <v>1000</v>
      </c>
      <c r="P106">
        <v>2</v>
      </c>
      <c r="T106">
        <v>21</v>
      </c>
      <c r="U106" t="s">
        <v>17</v>
      </c>
      <c r="V106">
        <v>15</v>
      </c>
      <c r="W106" t="s">
        <v>21</v>
      </c>
      <c r="Y106">
        <v>1000</v>
      </c>
      <c r="Z106">
        <v>2</v>
      </c>
      <c r="AD106" t="s">
        <v>19</v>
      </c>
      <c r="AJ106">
        <v>155</v>
      </c>
      <c r="AK106">
        <v>16</v>
      </c>
      <c r="AL106">
        <v>50</v>
      </c>
      <c r="AM106" t="s">
        <v>17</v>
      </c>
      <c r="AN106">
        <v>16</v>
      </c>
      <c r="AO106">
        <v>1000</v>
      </c>
      <c r="AP106" t="s">
        <v>21</v>
      </c>
      <c r="AR106">
        <v>4.5</v>
      </c>
      <c r="AV106" t="s">
        <v>19</v>
      </c>
      <c r="BA106">
        <v>50</v>
      </c>
      <c r="BB106" t="s">
        <v>17</v>
      </c>
      <c r="BC106">
        <v>16</v>
      </c>
      <c r="BD106">
        <v>1000</v>
      </c>
      <c r="BE106" t="s">
        <v>21</v>
      </c>
      <c r="BG106">
        <v>4.5</v>
      </c>
      <c r="BK106" t="s">
        <v>19</v>
      </c>
      <c r="BP106" t="s">
        <v>20</v>
      </c>
      <c r="BW106" t="s">
        <v>20</v>
      </c>
      <c r="BY106" t="s">
        <v>17</v>
      </c>
      <c r="BZ106">
        <v>11.43</v>
      </c>
      <c r="CA106" t="s">
        <v>1949</v>
      </c>
    </row>
    <row r="107" spans="1:79" x14ac:dyDescent="0.25">
      <c r="A107" s="2">
        <v>43272.506041666667</v>
      </c>
      <c r="B107" s="2">
        <v>43272.523541666669</v>
      </c>
      <c r="C107">
        <v>1511</v>
      </c>
      <c r="D107">
        <v>42.448806762695</v>
      </c>
      <c r="E107">
        <v>-94.225402832030994</v>
      </c>
      <c r="F107" s="9" t="s">
        <v>2013</v>
      </c>
      <c r="G107" t="s">
        <v>2014</v>
      </c>
      <c r="H107" s="9" t="s">
        <v>2015</v>
      </c>
      <c r="I107" t="s">
        <v>17</v>
      </c>
      <c r="J107" s="4">
        <v>9163</v>
      </c>
      <c r="K107" t="s">
        <v>17</v>
      </c>
      <c r="L107" s="7">
        <v>16.53</v>
      </c>
      <c r="M107" t="s">
        <v>21</v>
      </c>
      <c r="O107" s="4">
        <v>2000</v>
      </c>
      <c r="P107" s="7">
        <v>3.79</v>
      </c>
      <c r="Q107" s="7">
        <v>28.14</v>
      </c>
      <c r="R107" s="7">
        <v>47.49</v>
      </c>
      <c r="T107" s="4">
        <v>1072</v>
      </c>
      <c r="U107" t="s">
        <v>17</v>
      </c>
      <c r="V107" s="7">
        <v>16.53</v>
      </c>
      <c r="W107" t="s">
        <v>21</v>
      </c>
      <c r="Y107" s="4">
        <v>2000</v>
      </c>
      <c r="Z107" s="7">
        <v>3.79</v>
      </c>
      <c r="AA107" s="7">
        <v>100.54</v>
      </c>
      <c r="AB107" s="7">
        <v>602.79</v>
      </c>
      <c r="AD107" t="s">
        <v>19</v>
      </c>
      <c r="AI107" t="s">
        <v>2016</v>
      </c>
      <c r="AJ107" s="4">
        <v>9018</v>
      </c>
      <c r="AK107">
        <v>933</v>
      </c>
      <c r="AL107" s="7">
        <v>23.03</v>
      </c>
      <c r="AM107" t="s">
        <v>17</v>
      </c>
      <c r="AN107" s="7">
        <v>16.61</v>
      </c>
      <c r="AO107" s="4">
        <v>3000</v>
      </c>
      <c r="AP107" t="s">
        <v>21</v>
      </c>
      <c r="AR107" s="7">
        <v>3.15</v>
      </c>
      <c r="AT107" t="s">
        <v>2017</v>
      </c>
      <c r="AV107" t="s">
        <v>19</v>
      </c>
      <c r="BA107" t="s">
        <v>2018</v>
      </c>
      <c r="BB107" t="s">
        <v>17</v>
      </c>
      <c r="BC107" s="7">
        <v>16.61</v>
      </c>
      <c r="BD107" s="4">
        <v>3000</v>
      </c>
      <c r="BE107" t="s">
        <v>21</v>
      </c>
      <c r="BG107" t="s">
        <v>2019</v>
      </c>
      <c r="BI107" t="s">
        <v>2020</v>
      </c>
      <c r="BK107" t="s">
        <v>19</v>
      </c>
      <c r="BP107" t="s">
        <v>17</v>
      </c>
      <c r="BQ107" s="7">
        <v>3</v>
      </c>
      <c r="BR107" s="7">
        <v>9</v>
      </c>
      <c r="BS107" t="s">
        <v>38</v>
      </c>
      <c r="BU107" t="s">
        <v>2021</v>
      </c>
      <c r="BV107" t="s">
        <v>2022</v>
      </c>
      <c r="BW107" t="s">
        <v>17</v>
      </c>
      <c r="BX107" s="7">
        <v>14.5</v>
      </c>
      <c r="BY107" t="s">
        <v>17</v>
      </c>
      <c r="BZ107" t="s">
        <v>2023</v>
      </c>
      <c r="CA107" t="s">
        <v>242</v>
      </c>
    </row>
    <row r="108" spans="1:79" x14ac:dyDescent="0.25">
      <c r="A108" s="2">
        <v>43270.409733796296</v>
      </c>
      <c r="B108" s="2">
        <v>43270.41</v>
      </c>
      <c r="C108">
        <v>23</v>
      </c>
      <c r="D108">
        <v>41.787399291992003</v>
      </c>
      <c r="E108">
        <v>-93.717102050780994</v>
      </c>
      <c r="F108" s="9" t="s">
        <v>1662</v>
      </c>
      <c r="H108" s="9"/>
      <c r="I108" t="s">
        <v>20</v>
      </c>
    </row>
    <row r="109" spans="1:79" x14ac:dyDescent="0.25">
      <c r="A109" s="2">
        <v>43259.326122685183</v>
      </c>
      <c r="B109" s="2">
        <v>43259.326493055552</v>
      </c>
      <c r="C109">
        <v>32</v>
      </c>
      <c r="D109">
        <v>41.404602050781001</v>
      </c>
      <c r="E109">
        <v>-91.032096862792997</v>
      </c>
      <c r="F109" s="9" t="s">
        <v>863</v>
      </c>
      <c r="G109" t="s">
        <v>864</v>
      </c>
      <c r="H109" s="9" t="s">
        <v>865</v>
      </c>
      <c r="I109" t="s">
        <v>20</v>
      </c>
    </row>
    <row r="110" spans="1:79" x14ac:dyDescent="0.25">
      <c r="A110" s="2">
        <v>43269.450671296298</v>
      </c>
      <c r="B110" s="2">
        <v>43269.459050925929</v>
      </c>
      <c r="C110">
        <v>723</v>
      </c>
      <c r="D110">
        <v>42.480697631836001</v>
      </c>
      <c r="E110">
        <v>-95.289001464844006</v>
      </c>
      <c r="F110" s="9" t="s">
        <v>2241</v>
      </c>
      <c r="G110" t="s">
        <v>1253</v>
      </c>
      <c r="H110" s="9" t="s">
        <v>1254</v>
      </c>
      <c r="I110" t="s">
        <v>17</v>
      </c>
      <c r="J110">
        <v>434</v>
      </c>
      <c r="K110" t="s">
        <v>17</v>
      </c>
      <c r="L110">
        <v>27</v>
      </c>
      <c r="M110" t="s">
        <v>21</v>
      </c>
      <c r="O110">
        <v>3000</v>
      </c>
      <c r="P110" t="s">
        <v>1255</v>
      </c>
      <c r="Q110" s="7">
        <v>45</v>
      </c>
      <c r="R110" s="7">
        <v>90</v>
      </c>
      <c r="T110">
        <v>17</v>
      </c>
      <c r="U110" t="s">
        <v>17</v>
      </c>
      <c r="V110" s="3">
        <v>27</v>
      </c>
      <c r="W110" t="s">
        <v>21</v>
      </c>
      <c r="Y110">
        <v>3000</v>
      </c>
      <c r="Z110" s="3">
        <v>9</v>
      </c>
      <c r="AA110" s="3">
        <v>225</v>
      </c>
      <c r="AB110" s="3">
        <v>1800</v>
      </c>
      <c r="AD110" t="s">
        <v>19</v>
      </c>
      <c r="AJ110">
        <v>176</v>
      </c>
      <c r="AK110">
        <v>17</v>
      </c>
      <c r="AL110" s="7">
        <v>20.5</v>
      </c>
      <c r="AM110" t="s">
        <v>17</v>
      </c>
      <c r="AN110" s="7">
        <v>20.5</v>
      </c>
      <c r="AP110" t="s">
        <v>21</v>
      </c>
      <c r="AV110" t="s">
        <v>19</v>
      </c>
      <c r="BA110" s="7">
        <v>20.5</v>
      </c>
      <c r="BB110" t="s">
        <v>17</v>
      </c>
      <c r="BC110" s="7">
        <v>20.5</v>
      </c>
      <c r="BE110" t="s">
        <v>21</v>
      </c>
      <c r="BG110" s="7">
        <v>20.5</v>
      </c>
      <c r="BK110" t="s">
        <v>19</v>
      </c>
      <c r="BP110" t="s">
        <v>20</v>
      </c>
      <c r="BW110" t="s">
        <v>17</v>
      </c>
      <c r="BX110" s="7">
        <v>22.5</v>
      </c>
      <c r="BY110" t="s">
        <v>17</v>
      </c>
      <c r="BZ110" s="7">
        <v>2</v>
      </c>
      <c r="CA110" t="s">
        <v>1256</v>
      </c>
    </row>
    <row r="111" spans="1:79" x14ac:dyDescent="0.25">
      <c r="A111" s="2">
        <v>43270.410462962966</v>
      </c>
      <c r="B111" s="2">
        <v>43270.410671296297</v>
      </c>
      <c r="C111">
        <v>18</v>
      </c>
      <c r="D111">
        <v>41.787399291992003</v>
      </c>
      <c r="E111">
        <v>-93.717102050780994</v>
      </c>
      <c r="F111" s="9" t="s">
        <v>1663</v>
      </c>
      <c r="G111" t="s">
        <v>1664</v>
      </c>
      <c r="H111" s="9"/>
      <c r="I111" t="s">
        <v>20</v>
      </c>
    </row>
    <row r="112" spans="1:79" x14ac:dyDescent="0.25">
      <c r="A112" s="2">
        <v>43269.361377314817</v>
      </c>
      <c r="B112" s="2">
        <v>43269.439745370371</v>
      </c>
      <c r="C112">
        <v>6771</v>
      </c>
      <c r="D112">
        <v>42.505401611327997</v>
      </c>
      <c r="E112">
        <v>-91.136100769042997</v>
      </c>
      <c r="F112" s="9" t="s">
        <v>1146</v>
      </c>
      <c r="G112" t="s">
        <v>1147</v>
      </c>
      <c r="H112" s="9" t="s">
        <v>1148</v>
      </c>
      <c r="I112" t="s">
        <v>17</v>
      </c>
      <c r="J112">
        <v>382</v>
      </c>
      <c r="K112" t="s">
        <v>17</v>
      </c>
      <c r="L112">
        <v>36.58</v>
      </c>
      <c r="M112" t="s">
        <v>21</v>
      </c>
      <c r="O112">
        <v>1500</v>
      </c>
      <c r="P112">
        <v>5.1000000000000004E-3</v>
      </c>
      <c r="Q112">
        <v>54.43</v>
      </c>
      <c r="R112">
        <v>79.930000000000007</v>
      </c>
      <c r="T112">
        <v>94</v>
      </c>
      <c r="U112" t="s">
        <v>17</v>
      </c>
      <c r="V112">
        <v>36.58</v>
      </c>
      <c r="W112" t="s">
        <v>21</v>
      </c>
      <c r="Y112">
        <v>1500</v>
      </c>
      <c r="Z112">
        <v>5.1000000000000004E-3</v>
      </c>
      <c r="AA112">
        <v>156.43</v>
      </c>
      <c r="AB112">
        <v>1048.93</v>
      </c>
      <c r="AD112" t="s">
        <v>59</v>
      </c>
      <c r="AF112">
        <v>769500</v>
      </c>
      <c r="AJ112">
        <v>382</v>
      </c>
      <c r="AK112">
        <v>94</v>
      </c>
      <c r="AL112">
        <v>60</v>
      </c>
      <c r="AM112" t="s">
        <v>17</v>
      </c>
      <c r="AN112">
        <v>44.47</v>
      </c>
      <c r="AO112">
        <v>1500</v>
      </c>
      <c r="AP112" t="s">
        <v>21</v>
      </c>
      <c r="AR112">
        <v>5.2100000000000002E-3</v>
      </c>
      <c r="AU112" t="s">
        <v>1149</v>
      </c>
      <c r="AV112" t="s">
        <v>147</v>
      </c>
      <c r="BA112">
        <v>60</v>
      </c>
      <c r="BB112" t="s">
        <v>17</v>
      </c>
      <c r="BC112">
        <v>44.47</v>
      </c>
      <c r="BD112">
        <v>1500</v>
      </c>
      <c r="BE112" t="s">
        <v>21</v>
      </c>
      <c r="BG112">
        <v>5.2100000000000002E-3</v>
      </c>
      <c r="BJ112" t="s">
        <v>1150</v>
      </c>
      <c r="BK112" t="s">
        <v>147</v>
      </c>
      <c r="BP112" t="s">
        <v>17</v>
      </c>
      <c r="BQ112">
        <v>2.5</v>
      </c>
      <c r="BR112">
        <v>6</v>
      </c>
      <c r="BS112" t="s">
        <v>38</v>
      </c>
      <c r="BU112" t="s">
        <v>1151</v>
      </c>
      <c r="BW112" t="s">
        <v>20</v>
      </c>
      <c r="BY112" t="s">
        <v>17</v>
      </c>
      <c r="BZ112">
        <v>14</v>
      </c>
    </row>
    <row r="113" spans="1:79" x14ac:dyDescent="0.25">
      <c r="A113" s="2">
        <v>43252.695868055554</v>
      </c>
      <c r="B113" s="2">
        <v>43252.70653935185</v>
      </c>
      <c r="C113">
        <v>922</v>
      </c>
      <c r="D113">
        <v>43.086898803711001</v>
      </c>
      <c r="E113">
        <v>-91.549102783202997</v>
      </c>
      <c r="F113" s="9" t="s">
        <v>327</v>
      </c>
      <c r="G113" t="s">
        <v>328</v>
      </c>
      <c r="H113" s="9" t="s">
        <v>329</v>
      </c>
      <c r="I113" t="s">
        <v>17</v>
      </c>
      <c r="J113">
        <v>1173</v>
      </c>
      <c r="K113" t="s">
        <v>17</v>
      </c>
      <c r="L113">
        <v>6.6</v>
      </c>
      <c r="M113" t="s">
        <v>21</v>
      </c>
      <c r="O113">
        <v>1000</v>
      </c>
      <c r="P113">
        <v>3.35</v>
      </c>
      <c r="Q113">
        <v>20</v>
      </c>
      <c r="R113">
        <v>36.75</v>
      </c>
      <c r="T113">
        <v>145</v>
      </c>
      <c r="U113" t="s">
        <v>17</v>
      </c>
      <c r="V113">
        <v>6.6</v>
      </c>
      <c r="W113" t="s">
        <v>21</v>
      </c>
      <c r="Y113">
        <v>1000</v>
      </c>
      <c r="Z113">
        <v>3.35</v>
      </c>
      <c r="AA113">
        <v>87</v>
      </c>
      <c r="AB113">
        <v>673.25</v>
      </c>
      <c r="AD113" t="s">
        <v>19</v>
      </c>
      <c r="AJ113">
        <v>1172</v>
      </c>
      <c r="AK113">
        <v>142</v>
      </c>
      <c r="AL113">
        <v>30.7</v>
      </c>
      <c r="AM113" t="s">
        <v>17</v>
      </c>
      <c r="AN113">
        <v>12.3</v>
      </c>
      <c r="AO113">
        <v>1000</v>
      </c>
      <c r="AP113" t="s">
        <v>21</v>
      </c>
      <c r="AR113">
        <v>4.5999999999999996</v>
      </c>
      <c r="AU113" t="s">
        <v>330</v>
      </c>
      <c r="AV113" t="s">
        <v>59</v>
      </c>
      <c r="BA113">
        <v>53.7</v>
      </c>
      <c r="BB113" t="s">
        <v>17</v>
      </c>
      <c r="BC113">
        <v>12.3</v>
      </c>
      <c r="BD113">
        <v>1000</v>
      </c>
      <c r="BE113" t="s">
        <v>21</v>
      </c>
      <c r="BG113">
        <v>4.5999999999999996</v>
      </c>
      <c r="BJ113" t="s">
        <v>331</v>
      </c>
      <c r="BK113" t="s">
        <v>59</v>
      </c>
      <c r="BP113" t="s">
        <v>17</v>
      </c>
      <c r="BQ113">
        <v>5.26</v>
      </c>
      <c r="BR113">
        <v>5.26</v>
      </c>
      <c r="BS113" t="s">
        <v>38</v>
      </c>
      <c r="BV113" t="s">
        <v>332</v>
      </c>
      <c r="BW113" t="s">
        <v>20</v>
      </c>
      <c r="BY113" t="s">
        <v>17</v>
      </c>
      <c r="BZ113">
        <v>2.2000000000000002</v>
      </c>
    </row>
    <row r="114" spans="1:79" x14ac:dyDescent="0.25">
      <c r="A114" s="2">
        <v>43257.655601851853</v>
      </c>
      <c r="B114" s="2">
        <v>43257.660925925928</v>
      </c>
      <c r="C114">
        <v>460</v>
      </c>
      <c r="D114">
        <v>43.194396972656001</v>
      </c>
      <c r="E114">
        <v>-96.352897644042997</v>
      </c>
      <c r="F114" s="9" t="s">
        <v>783</v>
      </c>
      <c r="G114" t="s">
        <v>784</v>
      </c>
      <c r="H114" s="9" t="s">
        <v>785</v>
      </c>
      <c r="I114" t="s">
        <v>17</v>
      </c>
      <c r="J114">
        <v>530</v>
      </c>
      <c r="K114" t="s">
        <v>17</v>
      </c>
      <c r="L114" s="7">
        <v>7</v>
      </c>
      <c r="M114" t="s">
        <v>21</v>
      </c>
      <c r="O114" s="4">
        <v>1000</v>
      </c>
      <c r="P114" s="7">
        <v>3</v>
      </c>
      <c r="Q114" s="7">
        <v>19</v>
      </c>
      <c r="R114" s="7">
        <v>34</v>
      </c>
      <c r="T114">
        <v>56</v>
      </c>
      <c r="U114" t="s">
        <v>17</v>
      </c>
      <c r="V114" s="7">
        <v>7</v>
      </c>
      <c r="W114" t="s">
        <v>21</v>
      </c>
      <c r="Y114" s="4">
        <v>1000</v>
      </c>
      <c r="Z114" s="7">
        <v>3</v>
      </c>
      <c r="AA114" s="7">
        <v>79</v>
      </c>
      <c r="AB114" t="s">
        <v>75</v>
      </c>
      <c r="AD114" t="s">
        <v>19</v>
      </c>
      <c r="AJ114">
        <v>474</v>
      </c>
      <c r="AK114">
        <v>56</v>
      </c>
      <c r="AL114" s="7">
        <v>12</v>
      </c>
      <c r="AM114" t="s">
        <v>17</v>
      </c>
      <c r="AN114" s="7">
        <v>12</v>
      </c>
      <c r="AO114" s="4">
        <v>1000</v>
      </c>
      <c r="AP114" t="s">
        <v>21</v>
      </c>
      <c r="AR114" s="7">
        <v>3.5</v>
      </c>
      <c r="AS114">
        <v>100</v>
      </c>
      <c r="AT114" s="7">
        <v>12</v>
      </c>
      <c r="AV114" t="s">
        <v>19</v>
      </c>
      <c r="BA114" s="7">
        <v>12</v>
      </c>
      <c r="BB114" t="s">
        <v>17</v>
      </c>
      <c r="BC114" s="7">
        <v>12</v>
      </c>
      <c r="BD114">
        <v>1000</v>
      </c>
      <c r="BE114" t="s">
        <v>21</v>
      </c>
      <c r="BG114" s="7">
        <v>3.5</v>
      </c>
      <c r="BH114">
        <v>100</v>
      </c>
      <c r="BI114" s="7">
        <v>12</v>
      </c>
      <c r="BK114" t="s">
        <v>19</v>
      </c>
      <c r="BP114" t="s">
        <v>17</v>
      </c>
      <c r="BQ114" s="7">
        <v>5</v>
      </c>
      <c r="BR114" s="7">
        <v>5</v>
      </c>
      <c r="BS114" t="s">
        <v>38</v>
      </c>
      <c r="BV114" t="s">
        <v>786</v>
      </c>
      <c r="BW114" t="s">
        <v>20</v>
      </c>
      <c r="BY114" t="s">
        <v>17</v>
      </c>
      <c r="BZ114" s="7">
        <v>1</v>
      </c>
    </row>
    <row r="115" spans="1:79" x14ac:dyDescent="0.25">
      <c r="A115" s="2">
        <v>43273.434282407405</v>
      </c>
      <c r="B115" s="2">
        <v>43273.446215277778</v>
      </c>
      <c r="C115">
        <v>1030</v>
      </c>
      <c r="D115">
        <v>42.171401977538999</v>
      </c>
      <c r="E115">
        <v>-93.492599487305</v>
      </c>
      <c r="F115" s="9" t="s">
        <v>2083</v>
      </c>
      <c r="G115" t="s">
        <v>2084</v>
      </c>
      <c r="H115" s="9" t="s">
        <v>2085</v>
      </c>
      <c r="I115" t="s">
        <v>17</v>
      </c>
      <c r="J115">
        <v>465</v>
      </c>
      <c r="K115" t="s">
        <v>17</v>
      </c>
      <c r="L115">
        <v>17.28</v>
      </c>
      <c r="M115" t="s">
        <v>21</v>
      </c>
      <c r="O115">
        <v>0</v>
      </c>
      <c r="P115">
        <v>6.8599999999999998E-3</v>
      </c>
      <c r="Q115">
        <v>51.58</v>
      </c>
      <c r="R115">
        <v>85.88</v>
      </c>
      <c r="T115">
        <v>15</v>
      </c>
      <c r="U115" t="s">
        <v>17</v>
      </c>
      <c r="V115">
        <v>17.28</v>
      </c>
      <c r="W115" t="s">
        <v>21</v>
      </c>
      <c r="Y115">
        <v>0</v>
      </c>
      <c r="Z115">
        <v>6.8599999999999998E-3</v>
      </c>
      <c r="AA115">
        <v>188.78</v>
      </c>
      <c r="AB115" s="6">
        <v>1389.28</v>
      </c>
      <c r="AD115" t="s">
        <v>42</v>
      </c>
      <c r="AH115" t="s">
        <v>2086</v>
      </c>
      <c r="AI115" t="s">
        <v>75</v>
      </c>
      <c r="AJ115">
        <v>464</v>
      </c>
      <c r="AK115">
        <v>15</v>
      </c>
      <c r="AL115">
        <v>55.91</v>
      </c>
      <c r="AM115" t="s">
        <v>17</v>
      </c>
      <c r="AN115">
        <v>16.670000000000002</v>
      </c>
      <c r="AO115">
        <v>0</v>
      </c>
      <c r="AP115" t="s">
        <v>21</v>
      </c>
      <c r="AR115">
        <v>3.31E-3</v>
      </c>
      <c r="AS115" s="5">
        <v>1</v>
      </c>
      <c r="AU115" t="s">
        <v>2087</v>
      </c>
      <c r="AV115" t="s">
        <v>42</v>
      </c>
      <c r="AZ115" t="s">
        <v>2088</v>
      </c>
      <c r="BA115">
        <v>69.150000000000006</v>
      </c>
      <c r="BB115" t="s">
        <v>17</v>
      </c>
      <c r="BC115">
        <v>16.670000000000002</v>
      </c>
      <c r="BD115">
        <v>0</v>
      </c>
      <c r="BE115" t="s">
        <v>21</v>
      </c>
      <c r="BG115">
        <v>3.31E-3</v>
      </c>
      <c r="BH115" s="5">
        <v>1</v>
      </c>
      <c r="BJ115" t="s">
        <v>2089</v>
      </c>
      <c r="BK115" t="s">
        <v>42</v>
      </c>
      <c r="BO115" t="s">
        <v>2088</v>
      </c>
      <c r="BP115" t="s">
        <v>17</v>
      </c>
      <c r="BQ115">
        <v>3.76</v>
      </c>
      <c r="BR115">
        <v>4.87</v>
      </c>
      <c r="BS115" t="s">
        <v>38</v>
      </c>
      <c r="BU115" t="s">
        <v>514</v>
      </c>
      <c r="BV115" t="s">
        <v>2090</v>
      </c>
      <c r="BW115" t="s">
        <v>20</v>
      </c>
      <c r="BY115" t="s">
        <v>17</v>
      </c>
      <c r="BZ115">
        <v>2.4300000000000002</v>
      </c>
      <c r="CA115" t="s">
        <v>2091</v>
      </c>
    </row>
    <row r="116" spans="1:79" x14ac:dyDescent="0.25">
      <c r="A116" s="2">
        <v>43270.477569444447</v>
      </c>
      <c r="B116" s="2">
        <v>43271.432858796295</v>
      </c>
      <c r="C116">
        <v>82536</v>
      </c>
      <c r="D116">
        <v>41.73779296875</v>
      </c>
      <c r="E116">
        <v>-92.88289642334</v>
      </c>
      <c r="F116" s="9" t="s">
        <v>1898</v>
      </c>
      <c r="G116" t="s">
        <v>1899</v>
      </c>
      <c r="H116" s="9" t="s">
        <v>1900</v>
      </c>
      <c r="I116" t="s">
        <v>17</v>
      </c>
      <c r="J116">
        <v>265</v>
      </c>
      <c r="K116" t="s">
        <v>17</v>
      </c>
      <c r="L116">
        <v>19.43</v>
      </c>
      <c r="M116" t="s">
        <v>21</v>
      </c>
      <c r="O116">
        <v>2000</v>
      </c>
      <c r="P116">
        <v>5.66</v>
      </c>
      <c r="Q116">
        <v>36.409999999999997</v>
      </c>
      <c r="R116">
        <v>64.709999999999994</v>
      </c>
      <c r="T116">
        <v>0</v>
      </c>
      <c r="U116" t="s">
        <v>20</v>
      </c>
      <c r="AA116">
        <v>149.61000000000001</v>
      </c>
      <c r="AD116" t="s">
        <v>19</v>
      </c>
      <c r="AJ116">
        <v>260</v>
      </c>
      <c r="AL116">
        <v>36.409999999999997</v>
      </c>
      <c r="AM116" t="s">
        <v>17</v>
      </c>
      <c r="AN116">
        <v>19.43</v>
      </c>
      <c r="AO116">
        <v>2000</v>
      </c>
      <c r="AP116" t="s">
        <v>21</v>
      </c>
      <c r="AR116">
        <v>5.66</v>
      </c>
      <c r="BB116" t="s">
        <v>17</v>
      </c>
      <c r="BC116">
        <v>19.43</v>
      </c>
      <c r="BD116">
        <v>2000</v>
      </c>
      <c r="BE116" t="s">
        <v>21</v>
      </c>
      <c r="BG116">
        <v>5.66</v>
      </c>
      <c r="BP116" t="s">
        <v>20</v>
      </c>
      <c r="BW116" t="s">
        <v>20</v>
      </c>
      <c r="BY116" t="s">
        <v>20</v>
      </c>
    </row>
    <row r="117" spans="1:79" x14ac:dyDescent="0.25">
      <c r="A117" s="2">
        <v>43269.428726851853</v>
      </c>
      <c r="B117" s="2">
        <v>43269.436435185184</v>
      </c>
      <c r="C117">
        <v>665</v>
      </c>
      <c r="D117">
        <v>41.537994384766002</v>
      </c>
      <c r="E117">
        <v>-90.553100585937997</v>
      </c>
      <c r="F117" s="9" t="s">
        <v>2239</v>
      </c>
      <c r="G117" t="s">
        <v>1136</v>
      </c>
      <c r="H117" s="9" t="s">
        <v>1137</v>
      </c>
      <c r="I117" t="s">
        <v>17</v>
      </c>
      <c r="J117">
        <v>99</v>
      </c>
      <c r="K117" t="s">
        <v>17</v>
      </c>
      <c r="L117">
        <v>46</v>
      </c>
      <c r="M117" t="s">
        <v>21</v>
      </c>
      <c r="O117">
        <v>5000</v>
      </c>
      <c r="P117">
        <v>3.25</v>
      </c>
      <c r="Q117">
        <v>46</v>
      </c>
      <c r="R117">
        <v>62.25</v>
      </c>
      <c r="T117">
        <v>8</v>
      </c>
      <c r="U117" t="s">
        <v>17</v>
      </c>
      <c r="V117">
        <v>46</v>
      </c>
      <c r="W117" t="s">
        <v>21</v>
      </c>
      <c r="Y117">
        <v>5000</v>
      </c>
      <c r="Z117">
        <v>3.25</v>
      </c>
      <c r="AA117">
        <v>111</v>
      </c>
      <c r="AB117">
        <v>679.75</v>
      </c>
      <c r="AD117" t="s">
        <v>22</v>
      </c>
      <c r="AF117" s="6">
        <v>375000</v>
      </c>
      <c r="AJ117">
        <v>99</v>
      </c>
      <c r="AK117">
        <v>8</v>
      </c>
      <c r="AL117">
        <v>35</v>
      </c>
      <c r="AM117" t="s">
        <v>17</v>
      </c>
      <c r="AN117">
        <v>32</v>
      </c>
      <c r="AO117">
        <v>1000</v>
      </c>
      <c r="AP117" t="s">
        <v>21</v>
      </c>
      <c r="AR117">
        <v>4.25</v>
      </c>
      <c r="AT117">
        <v>27.75</v>
      </c>
      <c r="AV117" t="s">
        <v>19</v>
      </c>
      <c r="BA117">
        <v>125.5</v>
      </c>
      <c r="BB117" t="s">
        <v>17</v>
      </c>
      <c r="BC117">
        <v>27.5</v>
      </c>
      <c r="BD117">
        <v>1000</v>
      </c>
      <c r="BE117" t="s">
        <v>21</v>
      </c>
      <c r="BG117">
        <v>4.25</v>
      </c>
      <c r="BI117">
        <v>27.75</v>
      </c>
      <c r="BK117" t="s">
        <v>19</v>
      </c>
      <c r="BP117" t="s">
        <v>20</v>
      </c>
      <c r="BW117" t="s">
        <v>20</v>
      </c>
      <c r="BY117" t="s">
        <v>20</v>
      </c>
      <c r="CA117" t="s">
        <v>1138</v>
      </c>
    </row>
    <row r="118" spans="1:79" ht="30" x14ac:dyDescent="0.25">
      <c r="A118" s="2">
        <v>43269.477349537039</v>
      </c>
      <c r="B118" s="2">
        <v>43269.48709490741</v>
      </c>
      <c r="C118">
        <v>841</v>
      </c>
      <c r="D118">
        <v>43.233993530272997</v>
      </c>
      <c r="E118">
        <v>-94.736999511719006</v>
      </c>
      <c r="F118" s="9" t="s">
        <v>1330</v>
      </c>
      <c r="G118" t="s">
        <v>1331</v>
      </c>
      <c r="H118" s="9" t="s">
        <v>1332</v>
      </c>
      <c r="I118" t="s">
        <v>17</v>
      </c>
      <c r="J118">
        <v>458</v>
      </c>
      <c r="K118" t="s">
        <v>17</v>
      </c>
      <c r="L118">
        <v>7.5</v>
      </c>
      <c r="M118" t="s">
        <v>21</v>
      </c>
      <c r="O118">
        <v>0</v>
      </c>
      <c r="P118">
        <v>3.5</v>
      </c>
      <c r="Q118">
        <v>25</v>
      </c>
      <c r="R118">
        <v>42.5</v>
      </c>
      <c r="T118">
        <v>46</v>
      </c>
      <c r="U118" t="s">
        <v>17</v>
      </c>
      <c r="V118">
        <v>7.5</v>
      </c>
      <c r="W118" t="s">
        <v>21</v>
      </c>
      <c r="Y118">
        <v>0</v>
      </c>
      <c r="Z118" s="1" t="s">
        <v>1333</v>
      </c>
      <c r="AA118">
        <v>35</v>
      </c>
      <c r="AB118">
        <v>42.5</v>
      </c>
      <c r="AD118" t="s">
        <v>147</v>
      </c>
      <c r="AG118" t="s">
        <v>1334</v>
      </c>
      <c r="AJ118">
        <v>385</v>
      </c>
      <c r="AK118">
        <v>44</v>
      </c>
      <c r="AL118">
        <v>22</v>
      </c>
      <c r="AM118" t="s">
        <v>17</v>
      </c>
      <c r="AN118">
        <v>10.5</v>
      </c>
      <c r="AO118">
        <v>0</v>
      </c>
      <c r="AP118" t="s">
        <v>21</v>
      </c>
      <c r="AR118">
        <v>3.75</v>
      </c>
      <c r="AT118">
        <v>14.25</v>
      </c>
      <c r="AV118" t="s">
        <v>147</v>
      </c>
      <c r="AY118" t="s">
        <v>1335</v>
      </c>
      <c r="BA118">
        <v>14.25</v>
      </c>
      <c r="BB118" t="s">
        <v>17</v>
      </c>
      <c r="BC118">
        <v>10.5</v>
      </c>
      <c r="BD118">
        <v>0</v>
      </c>
      <c r="BE118" t="s">
        <v>21</v>
      </c>
      <c r="BG118">
        <v>3.75</v>
      </c>
      <c r="BI118">
        <v>14.25</v>
      </c>
      <c r="BP118" t="s">
        <v>17</v>
      </c>
      <c r="BQ118">
        <v>2</v>
      </c>
      <c r="BR118">
        <v>2</v>
      </c>
      <c r="BS118" t="s">
        <v>38</v>
      </c>
      <c r="BU118" t="s">
        <v>62</v>
      </c>
      <c r="BW118" t="s">
        <v>20</v>
      </c>
      <c r="BY118" t="s">
        <v>17</v>
      </c>
      <c r="BZ118">
        <v>1</v>
      </c>
    </row>
    <row r="119" spans="1:79" x14ac:dyDescent="0.25">
      <c r="A119" s="2">
        <v>43256.497812499998</v>
      </c>
      <c r="B119" s="2">
        <v>43256.501921296294</v>
      </c>
      <c r="C119">
        <v>355</v>
      </c>
      <c r="D119">
        <v>42.489303588867003</v>
      </c>
      <c r="E119">
        <v>-91.454902648925994</v>
      </c>
      <c r="F119" s="9" t="s">
        <v>2234</v>
      </c>
      <c r="G119" t="s">
        <v>654</v>
      </c>
      <c r="H119" s="9" t="s">
        <v>655</v>
      </c>
      <c r="I119" t="s">
        <v>17</v>
      </c>
      <c r="J119">
        <v>300</v>
      </c>
      <c r="K119" t="s">
        <v>17</v>
      </c>
      <c r="L119">
        <v>26</v>
      </c>
      <c r="M119" t="s">
        <v>21</v>
      </c>
      <c r="O119">
        <v>1000</v>
      </c>
      <c r="P119" t="s">
        <v>656</v>
      </c>
      <c r="Q119">
        <v>46</v>
      </c>
      <c r="R119">
        <v>71</v>
      </c>
      <c r="T119">
        <v>50</v>
      </c>
      <c r="U119" t="s">
        <v>17</v>
      </c>
      <c r="V119">
        <v>26</v>
      </c>
      <c r="W119" t="s">
        <v>21</v>
      </c>
      <c r="Y119">
        <v>1000</v>
      </c>
      <c r="Z119">
        <v>5</v>
      </c>
      <c r="AA119">
        <v>146</v>
      </c>
      <c r="AB119">
        <v>1021</v>
      </c>
      <c r="AD119" t="s">
        <v>19</v>
      </c>
      <c r="AJ119">
        <v>300</v>
      </c>
      <c r="AK119">
        <v>50</v>
      </c>
      <c r="AL119">
        <v>12.69</v>
      </c>
      <c r="AM119" t="s">
        <v>17</v>
      </c>
      <c r="AN119">
        <v>4.2300000000000004</v>
      </c>
      <c r="AO119">
        <v>1000</v>
      </c>
      <c r="AP119" t="s">
        <v>21</v>
      </c>
      <c r="AR119">
        <v>4.2300000000000004</v>
      </c>
      <c r="AS119" t="s">
        <v>657</v>
      </c>
      <c r="AT119">
        <v>4.2300000000000004</v>
      </c>
      <c r="AV119" t="s">
        <v>19</v>
      </c>
      <c r="BA119">
        <v>42.3</v>
      </c>
      <c r="BB119" t="s">
        <v>17</v>
      </c>
      <c r="BC119">
        <v>4.2300000000000004</v>
      </c>
      <c r="BD119">
        <v>1000</v>
      </c>
      <c r="BE119" t="s">
        <v>21</v>
      </c>
      <c r="BG119">
        <v>4.2300000000000004</v>
      </c>
      <c r="BH119" t="s">
        <v>658</v>
      </c>
      <c r="BI119">
        <v>4.2300000000000004</v>
      </c>
      <c r="BK119" t="s">
        <v>19</v>
      </c>
      <c r="BP119" t="s">
        <v>17</v>
      </c>
      <c r="BQ119">
        <v>5</v>
      </c>
      <c r="BR119">
        <v>5</v>
      </c>
      <c r="BS119" t="s">
        <v>38</v>
      </c>
      <c r="BV119" t="s">
        <v>659</v>
      </c>
      <c r="BW119" t="s">
        <v>20</v>
      </c>
      <c r="BY119" t="s">
        <v>17</v>
      </c>
      <c r="BZ119">
        <v>4</v>
      </c>
    </row>
    <row r="120" spans="1:79" x14ac:dyDescent="0.25">
      <c r="A120" s="2">
        <v>43273.562905092593</v>
      </c>
      <c r="B120" s="2">
        <v>43273.563460648147</v>
      </c>
      <c r="C120">
        <v>48</v>
      </c>
      <c r="D120">
        <v>40.832397460937997</v>
      </c>
      <c r="E120">
        <v>-93.934303283690994</v>
      </c>
      <c r="F120" s="9" t="s">
        <v>2212</v>
      </c>
      <c r="G120" t="s">
        <v>2092</v>
      </c>
      <c r="H120" s="9" t="s">
        <v>2093</v>
      </c>
      <c r="I120" t="s">
        <v>20</v>
      </c>
    </row>
    <row r="121" spans="1:79" x14ac:dyDescent="0.25">
      <c r="A121" s="2">
        <v>43270.618356481478</v>
      </c>
      <c r="B121" s="2">
        <v>43270.634293981479</v>
      </c>
      <c r="C121">
        <v>1376</v>
      </c>
      <c r="D121">
        <v>41.292694091797003</v>
      </c>
      <c r="E121">
        <v>-91.383399963379006</v>
      </c>
      <c r="F121" s="9" t="s">
        <v>1814</v>
      </c>
      <c r="G121" t="s">
        <v>1815</v>
      </c>
      <c r="H121" s="9" t="s">
        <v>1816</v>
      </c>
      <c r="I121" t="s">
        <v>17</v>
      </c>
      <c r="J121">
        <v>203</v>
      </c>
      <c r="K121" t="s">
        <v>20</v>
      </c>
      <c r="Q121">
        <v>45.31</v>
      </c>
      <c r="R121">
        <v>74.06</v>
      </c>
      <c r="S121" t="s">
        <v>1817</v>
      </c>
      <c r="T121">
        <v>8</v>
      </c>
      <c r="U121" t="s">
        <v>20</v>
      </c>
      <c r="AA121">
        <v>160.31</v>
      </c>
      <c r="AB121" t="s">
        <v>75</v>
      </c>
      <c r="AC121" t="s">
        <v>1817</v>
      </c>
      <c r="AD121" t="s">
        <v>19</v>
      </c>
      <c r="AJ121">
        <v>208</v>
      </c>
      <c r="AK121">
        <v>7</v>
      </c>
      <c r="AL121">
        <v>28.5</v>
      </c>
      <c r="AM121" t="s">
        <v>20</v>
      </c>
      <c r="AT121">
        <v>22.75</v>
      </c>
      <c r="AU121" t="s">
        <v>1818</v>
      </c>
      <c r="AV121" t="s">
        <v>19</v>
      </c>
      <c r="BA121">
        <v>25.75</v>
      </c>
      <c r="BB121" t="s">
        <v>20</v>
      </c>
      <c r="BI121">
        <v>22.75</v>
      </c>
      <c r="BJ121" t="s">
        <v>1819</v>
      </c>
      <c r="BK121" t="s">
        <v>19</v>
      </c>
      <c r="BP121" t="s">
        <v>20</v>
      </c>
      <c r="BW121" t="s">
        <v>20</v>
      </c>
      <c r="BY121" t="s">
        <v>20</v>
      </c>
    </row>
    <row r="122" spans="1:79" x14ac:dyDescent="0.25">
      <c r="A122" s="2">
        <v>43255.416701388887</v>
      </c>
      <c r="B122" s="2">
        <v>43255.416967592595</v>
      </c>
      <c r="C122">
        <v>23</v>
      </c>
      <c r="D122">
        <v>41.310104370117003</v>
      </c>
      <c r="E122">
        <v>-95.099700927734006</v>
      </c>
      <c r="F122" s="9" t="s">
        <v>427</v>
      </c>
      <c r="G122" t="s">
        <v>428</v>
      </c>
      <c r="H122" s="9" t="s">
        <v>2273</v>
      </c>
      <c r="I122" t="s">
        <v>20</v>
      </c>
    </row>
    <row r="123" spans="1:79" x14ac:dyDescent="0.25">
      <c r="A123" s="2">
        <v>43272.352418981478</v>
      </c>
      <c r="B123" s="2">
        <v>43272.352719907409</v>
      </c>
      <c r="C123">
        <v>26</v>
      </c>
      <c r="D123">
        <v>41.310104370117003</v>
      </c>
      <c r="E123">
        <v>-95.099700927734006</v>
      </c>
      <c r="F123" s="9" t="s">
        <v>427</v>
      </c>
      <c r="G123" t="s">
        <v>1964</v>
      </c>
      <c r="H123" s="9" t="s">
        <v>1965</v>
      </c>
      <c r="I123" t="s">
        <v>20</v>
      </c>
    </row>
    <row r="124" spans="1:79" x14ac:dyDescent="0.25">
      <c r="A124" s="2">
        <v>43253.367280092592</v>
      </c>
      <c r="B124" s="2">
        <v>43253.368067129632</v>
      </c>
      <c r="C124">
        <v>68</v>
      </c>
      <c r="D124">
        <v>43.421600341797003</v>
      </c>
      <c r="E124">
        <v>-95.093200683594006</v>
      </c>
      <c r="F124" s="9" t="s">
        <v>358</v>
      </c>
      <c r="G124" t="s">
        <v>359</v>
      </c>
      <c r="H124" s="9" t="s">
        <v>360</v>
      </c>
      <c r="I124" t="s">
        <v>20</v>
      </c>
    </row>
    <row r="125" spans="1:79" ht="300" x14ac:dyDescent="0.25">
      <c r="A125" s="2">
        <v>43271.427048611113</v>
      </c>
      <c r="B125" s="2">
        <v>43271.442175925928</v>
      </c>
      <c r="C125">
        <v>1307</v>
      </c>
      <c r="D125">
        <v>41.689697265625</v>
      </c>
      <c r="E125">
        <v>-93.795097351074006</v>
      </c>
      <c r="F125" s="9" t="s">
        <v>2208</v>
      </c>
      <c r="G125" t="s">
        <v>1901</v>
      </c>
      <c r="H125" s="9" t="s">
        <v>1902</v>
      </c>
      <c r="I125" t="s">
        <v>17</v>
      </c>
      <c r="J125">
        <v>4469</v>
      </c>
      <c r="K125" t="s">
        <v>17</v>
      </c>
      <c r="L125">
        <v>8.07</v>
      </c>
      <c r="M125" t="s">
        <v>21</v>
      </c>
      <c r="O125">
        <v>1000</v>
      </c>
      <c r="P125">
        <v>8.07</v>
      </c>
      <c r="Q125">
        <v>40.35</v>
      </c>
      <c r="R125">
        <v>80.7</v>
      </c>
      <c r="T125">
        <v>428</v>
      </c>
      <c r="U125" t="s">
        <v>17</v>
      </c>
      <c r="V125">
        <v>8.07</v>
      </c>
      <c r="W125" t="s">
        <v>21</v>
      </c>
      <c r="Y125">
        <v>1000</v>
      </c>
      <c r="Z125">
        <v>8.07</v>
      </c>
      <c r="AA125">
        <v>201.75</v>
      </c>
      <c r="AB125">
        <v>1614</v>
      </c>
      <c r="AD125" t="s">
        <v>59</v>
      </c>
      <c r="AI125" s="1" t="s">
        <v>1903</v>
      </c>
      <c r="AJ125">
        <v>4015</v>
      </c>
      <c r="AK125">
        <v>236</v>
      </c>
      <c r="AL125">
        <v>24.06</v>
      </c>
      <c r="AM125" t="s">
        <v>17</v>
      </c>
      <c r="AN125">
        <v>5.76</v>
      </c>
      <c r="AO125">
        <v>1000</v>
      </c>
      <c r="AP125" t="s">
        <v>21</v>
      </c>
      <c r="AR125">
        <v>5.76</v>
      </c>
      <c r="AT125">
        <v>5.76</v>
      </c>
      <c r="AV125" t="s">
        <v>59</v>
      </c>
      <c r="BA125">
        <v>133.69999999999999</v>
      </c>
      <c r="BB125" t="s">
        <v>17</v>
      </c>
      <c r="BC125">
        <v>5.76</v>
      </c>
      <c r="BD125">
        <v>1000</v>
      </c>
      <c r="BE125" t="s">
        <v>21</v>
      </c>
      <c r="BG125">
        <v>5.76</v>
      </c>
      <c r="BI125">
        <v>5.76</v>
      </c>
      <c r="BK125" t="s">
        <v>59</v>
      </c>
      <c r="BP125" t="s">
        <v>17</v>
      </c>
      <c r="BQ125">
        <v>6.38</v>
      </c>
      <c r="BR125">
        <v>6.38</v>
      </c>
      <c r="BS125" t="s">
        <v>23</v>
      </c>
      <c r="BT125" t="s">
        <v>1904</v>
      </c>
      <c r="BV125" t="s">
        <v>1905</v>
      </c>
      <c r="BW125" t="s">
        <v>17</v>
      </c>
      <c r="BX125">
        <v>7</v>
      </c>
      <c r="BY125" t="s">
        <v>17</v>
      </c>
      <c r="BZ125">
        <v>2.66</v>
      </c>
      <c r="CA125" s="1" t="s">
        <v>1906</v>
      </c>
    </row>
    <row r="126" spans="1:79" x14ac:dyDescent="0.25">
      <c r="A126" s="2">
        <v>43257.425937499997</v>
      </c>
      <c r="B126" s="2">
        <v>43257.455937500003</v>
      </c>
      <c r="C126">
        <v>2591</v>
      </c>
      <c r="D126">
        <v>41.563507080077997</v>
      </c>
      <c r="E126">
        <v>-93.784202575684006</v>
      </c>
      <c r="F126" s="9" t="s">
        <v>740</v>
      </c>
      <c r="G126" t="s">
        <v>741</v>
      </c>
      <c r="H126" s="9" t="s">
        <v>742</v>
      </c>
      <c r="I126" t="s">
        <v>17</v>
      </c>
      <c r="J126" s="4">
        <v>3546</v>
      </c>
      <c r="K126" t="s">
        <v>17</v>
      </c>
      <c r="L126">
        <v>9.61</v>
      </c>
      <c r="M126" t="s">
        <v>21</v>
      </c>
      <c r="O126" s="4">
        <v>1125</v>
      </c>
      <c r="P126" t="s">
        <v>743</v>
      </c>
      <c r="Q126" s="7">
        <v>39.58</v>
      </c>
      <c r="R126" s="7">
        <v>72.16</v>
      </c>
      <c r="T126">
        <v>511</v>
      </c>
      <c r="U126" t="s">
        <v>17</v>
      </c>
      <c r="V126">
        <v>9.61</v>
      </c>
      <c r="W126" t="s">
        <v>21</v>
      </c>
      <c r="Y126" s="4">
        <v>1125</v>
      </c>
      <c r="Z126" t="s">
        <v>743</v>
      </c>
      <c r="AA126">
        <v>164.95</v>
      </c>
      <c r="AB126">
        <v>962.95</v>
      </c>
      <c r="AD126" t="s">
        <v>80</v>
      </c>
      <c r="AG126" t="s">
        <v>744</v>
      </c>
      <c r="AJ126" s="4">
        <v>3546</v>
      </c>
      <c r="AK126">
        <v>516</v>
      </c>
      <c r="AL126" s="7">
        <v>30.09</v>
      </c>
      <c r="AM126" t="s">
        <v>17</v>
      </c>
      <c r="AN126" s="7">
        <v>4.33</v>
      </c>
      <c r="AO126">
        <v>0</v>
      </c>
      <c r="AP126" t="s">
        <v>21</v>
      </c>
      <c r="AR126" t="s">
        <v>745</v>
      </c>
      <c r="AT126" s="7">
        <v>12.24</v>
      </c>
      <c r="AV126" t="s">
        <v>19</v>
      </c>
      <c r="BA126" s="7">
        <v>152.47999999999999</v>
      </c>
      <c r="BB126" t="s">
        <v>17</v>
      </c>
      <c r="BC126" s="7">
        <v>4.33</v>
      </c>
      <c r="BD126">
        <v>0</v>
      </c>
      <c r="BE126" t="s">
        <v>21</v>
      </c>
      <c r="BI126" s="7">
        <v>12.24</v>
      </c>
      <c r="BK126" t="s">
        <v>19</v>
      </c>
      <c r="BP126" t="s">
        <v>17</v>
      </c>
      <c r="BQ126" s="7">
        <v>3.17</v>
      </c>
      <c r="BR126" s="7">
        <v>3.17</v>
      </c>
      <c r="BS126" t="s">
        <v>23</v>
      </c>
      <c r="BT126" t="s">
        <v>746</v>
      </c>
      <c r="BV126" t="s">
        <v>747</v>
      </c>
      <c r="BW126" t="s">
        <v>17</v>
      </c>
      <c r="BX126" s="7">
        <v>13</v>
      </c>
      <c r="BY126" t="s">
        <v>20</v>
      </c>
    </row>
    <row r="127" spans="1:79" x14ac:dyDescent="0.25">
      <c r="A127" s="2">
        <v>43270.496655092589</v>
      </c>
      <c r="B127" s="2">
        <v>43270.519108796296</v>
      </c>
      <c r="C127">
        <v>1939</v>
      </c>
      <c r="D127">
        <v>42.369293212891002</v>
      </c>
      <c r="E127">
        <v>-92.807502746582003</v>
      </c>
      <c r="F127" s="9" t="s">
        <v>1731</v>
      </c>
      <c r="G127" t="s">
        <v>1732</v>
      </c>
      <c r="H127" s="9" t="s">
        <v>1733</v>
      </c>
      <c r="I127" t="s">
        <v>17</v>
      </c>
      <c r="J127">
        <v>1200</v>
      </c>
      <c r="K127" t="s">
        <v>17</v>
      </c>
      <c r="L127">
        <v>12.22</v>
      </c>
      <c r="M127" t="s">
        <v>227</v>
      </c>
      <c r="O127">
        <v>167</v>
      </c>
      <c r="P127">
        <v>4.87</v>
      </c>
      <c r="S127" t="s">
        <v>1734</v>
      </c>
      <c r="T127">
        <v>150</v>
      </c>
      <c r="U127" t="s">
        <v>20</v>
      </c>
      <c r="AC127" t="s">
        <v>1735</v>
      </c>
      <c r="AD127" t="s">
        <v>19</v>
      </c>
      <c r="AJ127">
        <v>1050</v>
      </c>
      <c r="AK127">
        <v>150</v>
      </c>
      <c r="AL127" t="s">
        <v>1736</v>
      </c>
      <c r="AM127" t="s">
        <v>17</v>
      </c>
      <c r="AN127" s="7">
        <v>22.09</v>
      </c>
      <c r="AO127">
        <v>167</v>
      </c>
      <c r="AP127" t="s">
        <v>227</v>
      </c>
      <c r="AR127" t="s">
        <v>1737</v>
      </c>
      <c r="AU127" t="s">
        <v>1738</v>
      </c>
      <c r="AV127" t="s">
        <v>147</v>
      </c>
      <c r="BA127" s="7">
        <v>25</v>
      </c>
      <c r="BB127" t="s">
        <v>17</v>
      </c>
      <c r="BC127" t="s">
        <v>287</v>
      </c>
      <c r="BD127" t="s">
        <v>287</v>
      </c>
      <c r="BE127" t="s">
        <v>227</v>
      </c>
      <c r="BG127" t="s">
        <v>287</v>
      </c>
      <c r="BP127" t="s">
        <v>17</v>
      </c>
      <c r="BQ127">
        <v>1050</v>
      </c>
      <c r="BR127">
        <v>150</v>
      </c>
      <c r="BS127" t="s">
        <v>38</v>
      </c>
      <c r="BU127" t="s">
        <v>1739</v>
      </c>
      <c r="BV127" t="s">
        <v>1740</v>
      </c>
      <c r="BW127" t="s">
        <v>17</v>
      </c>
      <c r="BX127" t="s">
        <v>1741</v>
      </c>
      <c r="BY127" t="s">
        <v>17</v>
      </c>
      <c r="BZ127" s="7">
        <v>2.1</v>
      </c>
    </row>
    <row r="128" spans="1:79" x14ac:dyDescent="0.25">
      <c r="A128" s="2">
        <v>43269.438842592594</v>
      </c>
      <c r="B128" s="2">
        <v>43269.455578703702</v>
      </c>
      <c r="C128">
        <v>1446</v>
      </c>
      <c r="D128">
        <v>42.732894897461001</v>
      </c>
      <c r="E128">
        <v>-91.144302368164006</v>
      </c>
      <c r="F128" s="9" t="s">
        <v>1244</v>
      </c>
      <c r="G128" t="s">
        <v>1245</v>
      </c>
      <c r="H128" s="9" t="s">
        <v>1246</v>
      </c>
      <c r="I128" t="s">
        <v>17</v>
      </c>
      <c r="J128">
        <v>904</v>
      </c>
      <c r="K128" t="s">
        <v>17</v>
      </c>
      <c r="L128">
        <v>26.5</v>
      </c>
      <c r="M128" t="s">
        <v>21</v>
      </c>
      <c r="O128">
        <v>2000</v>
      </c>
      <c r="P128">
        <v>4.0499999999999998E-3</v>
      </c>
      <c r="Q128">
        <v>38.65</v>
      </c>
      <c r="R128">
        <v>58.9</v>
      </c>
      <c r="T128">
        <v>145</v>
      </c>
      <c r="U128" t="s">
        <v>17</v>
      </c>
      <c r="V128">
        <v>26.5</v>
      </c>
      <c r="W128" t="s">
        <v>21</v>
      </c>
      <c r="Y128">
        <v>2000</v>
      </c>
      <c r="Z128">
        <v>4.0499999999999998E-3</v>
      </c>
      <c r="AA128">
        <v>119.65</v>
      </c>
      <c r="AB128">
        <v>828.4</v>
      </c>
      <c r="AD128" t="s">
        <v>22</v>
      </c>
      <c r="AF128" s="6">
        <v>278045.63</v>
      </c>
      <c r="AJ128">
        <v>815</v>
      </c>
      <c r="AK128">
        <v>241</v>
      </c>
      <c r="AL128">
        <v>33.83</v>
      </c>
      <c r="AM128" t="s">
        <v>17</v>
      </c>
      <c r="AN128">
        <v>31.75</v>
      </c>
      <c r="AO128">
        <v>2000</v>
      </c>
      <c r="AP128" t="s">
        <v>21</v>
      </c>
      <c r="AR128">
        <v>4.15E-3</v>
      </c>
      <c r="AU128" t="s">
        <v>1247</v>
      </c>
      <c r="AV128" t="s">
        <v>22</v>
      </c>
      <c r="AX128" s="6">
        <v>1231590</v>
      </c>
      <c r="BA128">
        <v>50.43</v>
      </c>
      <c r="BB128" t="s">
        <v>17</v>
      </c>
      <c r="BC128">
        <v>31.75</v>
      </c>
      <c r="BD128">
        <v>2000</v>
      </c>
      <c r="BE128" t="s">
        <v>21</v>
      </c>
      <c r="BG128">
        <v>4.15E-3</v>
      </c>
      <c r="BJ128" t="s">
        <v>1248</v>
      </c>
      <c r="BK128" t="s">
        <v>22</v>
      </c>
      <c r="BM128" s="6">
        <v>1231950</v>
      </c>
      <c r="BP128" t="s">
        <v>17</v>
      </c>
      <c r="BQ128">
        <v>2</v>
      </c>
      <c r="BR128">
        <v>2</v>
      </c>
      <c r="BS128" t="s">
        <v>38</v>
      </c>
      <c r="BU128" t="s">
        <v>1249</v>
      </c>
      <c r="BV128" t="s">
        <v>102</v>
      </c>
      <c r="BW128" t="s">
        <v>20</v>
      </c>
      <c r="BY128" t="s">
        <v>20</v>
      </c>
    </row>
    <row r="129" spans="1:79" x14ac:dyDescent="0.25">
      <c r="A129" s="2">
        <v>43252.643182870372</v>
      </c>
      <c r="B129" s="2">
        <v>43252.6562037037</v>
      </c>
      <c r="C129">
        <v>1124</v>
      </c>
      <c r="D129">
        <v>41.393402099608998</v>
      </c>
      <c r="E129">
        <v>-95.543403625487997</v>
      </c>
      <c r="F129" s="9" t="s">
        <v>314</v>
      </c>
      <c r="G129" t="s">
        <v>315</v>
      </c>
      <c r="H129" s="9" t="s">
        <v>316</v>
      </c>
      <c r="I129" t="s">
        <v>17</v>
      </c>
      <c r="J129">
        <v>99</v>
      </c>
      <c r="K129" t="s">
        <v>17</v>
      </c>
      <c r="L129">
        <v>37</v>
      </c>
      <c r="M129" t="s">
        <v>21</v>
      </c>
      <c r="O129" t="s">
        <v>317</v>
      </c>
      <c r="P129" t="s">
        <v>318</v>
      </c>
      <c r="Q129">
        <v>60</v>
      </c>
      <c r="R129">
        <v>88.75</v>
      </c>
      <c r="T129">
        <v>4</v>
      </c>
      <c r="U129" t="s">
        <v>17</v>
      </c>
      <c r="V129">
        <v>37</v>
      </c>
      <c r="W129" t="s">
        <v>21</v>
      </c>
      <c r="Y129" s="4">
        <v>1000</v>
      </c>
      <c r="Z129" t="s">
        <v>319</v>
      </c>
      <c r="AA129">
        <v>175</v>
      </c>
      <c r="AB129" t="s">
        <v>95</v>
      </c>
      <c r="AJ129">
        <v>97</v>
      </c>
      <c r="AK129">
        <v>4</v>
      </c>
      <c r="AL129">
        <v>15</v>
      </c>
      <c r="AM129" t="s">
        <v>17</v>
      </c>
      <c r="AN129">
        <v>15</v>
      </c>
      <c r="AO129" s="4">
        <v>3000</v>
      </c>
      <c r="AP129" t="s">
        <v>21</v>
      </c>
      <c r="AR129" t="s">
        <v>320</v>
      </c>
      <c r="BA129">
        <v>17</v>
      </c>
      <c r="BB129" t="s">
        <v>17</v>
      </c>
      <c r="BC129">
        <v>15</v>
      </c>
      <c r="BD129" s="4">
        <v>3000</v>
      </c>
      <c r="BE129" t="s">
        <v>21</v>
      </c>
      <c r="BG129" t="s">
        <v>321</v>
      </c>
      <c r="BP129" t="s">
        <v>47</v>
      </c>
      <c r="BW129" t="s">
        <v>20</v>
      </c>
      <c r="BY129" t="s">
        <v>20</v>
      </c>
    </row>
    <row r="130" spans="1:79" x14ac:dyDescent="0.25">
      <c r="A130" s="2">
        <v>43270.591249999998</v>
      </c>
      <c r="B130" s="2">
        <v>43270.597581018519</v>
      </c>
      <c r="C130">
        <v>547</v>
      </c>
      <c r="D130">
        <v>42.741104125977003</v>
      </c>
      <c r="E130">
        <v>-94.187301635742003</v>
      </c>
      <c r="F130" s="9" t="s">
        <v>2258</v>
      </c>
      <c r="G130" t="s">
        <v>1802</v>
      </c>
      <c r="H130" s="9" t="s">
        <v>1803</v>
      </c>
      <c r="I130" t="s">
        <v>17</v>
      </c>
      <c r="J130">
        <v>12</v>
      </c>
      <c r="K130" t="s">
        <v>20</v>
      </c>
      <c r="S130" t="s">
        <v>1804</v>
      </c>
      <c r="T130">
        <v>2</v>
      </c>
      <c r="U130" t="s">
        <v>20</v>
      </c>
      <c r="AC130" t="s">
        <v>1805</v>
      </c>
      <c r="AD130" t="s">
        <v>19</v>
      </c>
      <c r="AE130" t="s">
        <v>1806</v>
      </c>
      <c r="AJ130">
        <v>0</v>
      </c>
      <c r="AK130">
        <v>0</v>
      </c>
      <c r="AM130" t="s">
        <v>20</v>
      </c>
      <c r="BB130" t="s">
        <v>20</v>
      </c>
      <c r="BP130" t="s">
        <v>20</v>
      </c>
      <c r="BW130" t="s">
        <v>20</v>
      </c>
      <c r="BY130" t="s">
        <v>20</v>
      </c>
    </row>
    <row r="131" spans="1:79" x14ac:dyDescent="0.25">
      <c r="A131" s="2">
        <v>43255.4218287037</v>
      </c>
      <c r="B131" s="2">
        <v>43266.55678240741</v>
      </c>
      <c r="C131">
        <v>962059</v>
      </c>
      <c r="D131">
        <v>41.647903442382997</v>
      </c>
      <c r="E131">
        <v>-95.286697387695</v>
      </c>
      <c r="F131" s="9" t="s">
        <v>2187</v>
      </c>
      <c r="G131" t="s">
        <v>1091</v>
      </c>
      <c r="H131" s="9" t="s">
        <v>1092</v>
      </c>
      <c r="I131" t="s">
        <v>17</v>
      </c>
      <c r="J131">
        <v>2620</v>
      </c>
      <c r="K131" t="s">
        <v>17</v>
      </c>
      <c r="L131">
        <v>8</v>
      </c>
      <c r="M131" t="s">
        <v>21</v>
      </c>
      <c r="O131">
        <v>1000</v>
      </c>
      <c r="P131" t="s">
        <v>95</v>
      </c>
      <c r="T131" t="s">
        <v>95</v>
      </c>
      <c r="U131" t="s">
        <v>17</v>
      </c>
      <c r="V131" t="s">
        <v>95</v>
      </c>
      <c r="W131" t="s">
        <v>21</v>
      </c>
      <c r="Y131" t="s">
        <v>95</v>
      </c>
      <c r="AJ131">
        <v>2086</v>
      </c>
      <c r="AK131">
        <v>357</v>
      </c>
      <c r="AL131">
        <v>43</v>
      </c>
      <c r="AM131" t="s">
        <v>17</v>
      </c>
      <c r="AN131">
        <v>8</v>
      </c>
      <c r="AO131">
        <v>1000</v>
      </c>
      <c r="AP131" t="s">
        <v>21</v>
      </c>
      <c r="AR131">
        <v>5.7000000000000002E-3</v>
      </c>
      <c r="AS131">
        <v>5.7000000000000002E-3</v>
      </c>
      <c r="AV131" t="s">
        <v>19</v>
      </c>
      <c r="BA131">
        <v>112</v>
      </c>
      <c r="BB131" t="s">
        <v>17</v>
      </c>
      <c r="BC131">
        <v>7.57</v>
      </c>
      <c r="BD131">
        <v>1000</v>
      </c>
      <c r="BE131" t="s">
        <v>21</v>
      </c>
      <c r="BG131">
        <v>8</v>
      </c>
      <c r="BH131">
        <v>8</v>
      </c>
      <c r="BK131" t="s">
        <v>59</v>
      </c>
      <c r="BP131" t="s">
        <v>20</v>
      </c>
      <c r="BW131" t="s">
        <v>20</v>
      </c>
      <c r="BY131" t="s">
        <v>17</v>
      </c>
      <c r="BZ131">
        <v>4</v>
      </c>
    </row>
    <row r="132" spans="1:79" x14ac:dyDescent="0.25">
      <c r="A132" s="2">
        <v>43269.527800925927</v>
      </c>
      <c r="B132" s="2">
        <v>43269.53565972222</v>
      </c>
      <c r="C132">
        <v>679</v>
      </c>
      <c r="D132">
        <v>41.884201049805</v>
      </c>
      <c r="E132">
        <v>-92.256797790527003</v>
      </c>
      <c r="F132" s="9" t="s">
        <v>2192</v>
      </c>
      <c r="G132" t="s">
        <v>1376</v>
      </c>
      <c r="H132" s="9" t="s">
        <v>1377</v>
      </c>
      <c r="I132" t="s">
        <v>17</v>
      </c>
      <c r="J132">
        <v>60</v>
      </c>
      <c r="K132" t="s">
        <v>17</v>
      </c>
      <c r="L132">
        <v>29</v>
      </c>
      <c r="M132" t="s">
        <v>21</v>
      </c>
      <c r="O132">
        <v>2000</v>
      </c>
      <c r="P132" t="s">
        <v>1378</v>
      </c>
      <c r="Q132">
        <v>37.700000000000003</v>
      </c>
      <c r="R132">
        <v>52.2</v>
      </c>
      <c r="S132" t="s">
        <v>1379</v>
      </c>
      <c r="T132">
        <v>4</v>
      </c>
      <c r="U132" t="s">
        <v>17</v>
      </c>
      <c r="V132">
        <v>29</v>
      </c>
      <c r="W132" t="s">
        <v>21</v>
      </c>
      <c r="Y132">
        <v>2000</v>
      </c>
      <c r="Z132" t="s">
        <v>1380</v>
      </c>
      <c r="AA132">
        <v>37.700000000000003</v>
      </c>
      <c r="AB132">
        <v>52.5</v>
      </c>
      <c r="AC132" t="s">
        <v>1381</v>
      </c>
      <c r="AD132" t="s">
        <v>42</v>
      </c>
      <c r="AH132" t="s">
        <v>1382</v>
      </c>
      <c r="AJ132">
        <v>54</v>
      </c>
      <c r="AK132">
        <v>4</v>
      </c>
      <c r="AL132">
        <v>43.51</v>
      </c>
      <c r="AM132" t="s">
        <v>17</v>
      </c>
      <c r="AN132">
        <v>43.51</v>
      </c>
      <c r="AO132" t="s">
        <v>149</v>
      </c>
      <c r="AP132" t="s">
        <v>38</v>
      </c>
      <c r="AQ132" t="s">
        <v>150</v>
      </c>
      <c r="AV132" t="s">
        <v>42</v>
      </c>
      <c r="AZ132" t="s">
        <v>1383</v>
      </c>
      <c r="BA132">
        <v>43.51</v>
      </c>
      <c r="BB132" t="s">
        <v>17</v>
      </c>
      <c r="BC132">
        <v>43.51</v>
      </c>
      <c r="BD132" t="s">
        <v>149</v>
      </c>
      <c r="BE132" t="s">
        <v>38</v>
      </c>
      <c r="BP132" t="s">
        <v>20</v>
      </c>
      <c r="BW132" t="s">
        <v>17</v>
      </c>
      <c r="BX132">
        <v>15.08</v>
      </c>
      <c r="BY132" t="s">
        <v>17</v>
      </c>
      <c r="BZ132" t="s">
        <v>1384</v>
      </c>
    </row>
    <row r="133" spans="1:79" x14ac:dyDescent="0.25">
      <c r="A133" s="2">
        <v>43270.59946759259</v>
      </c>
      <c r="B133" s="2">
        <v>43270.600462962961</v>
      </c>
      <c r="C133">
        <v>85</v>
      </c>
      <c r="D133">
        <v>43.175796508788999</v>
      </c>
      <c r="E133">
        <v>-91.208198547362997</v>
      </c>
      <c r="F133" s="9" t="s">
        <v>1807</v>
      </c>
      <c r="G133" t="s">
        <v>1808</v>
      </c>
      <c r="H133" s="9" t="s">
        <v>1809</v>
      </c>
      <c r="I133" t="s">
        <v>20</v>
      </c>
    </row>
    <row r="134" spans="1:79" x14ac:dyDescent="0.25">
      <c r="A134" s="2">
        <v>43270.600671296299</v>
      </c>
      <c r="B134" s="2">
        <v>43270.601331018515</v>
      </c>
      <c r="C134">
        <v>56</v>
      </c>
      <c r="D134">
        <v>43.175796508788999</v>
      </c>
      <c r="E134">
        <v>-91.208198547362997</v>
      </c>
      <c r="F134" s="9" t="s">
        <v>1807</v>
      </c>
      <c r="G134" t="s">
        <v>1808</v>
      </c>
      <c r="H134" s="9" t="s">
        <v>1809</v>
      </c>
      <c r="I134" t="s">
        <v>20</v>
      </c>
    </row>
    <row r="135" spans="1:79" x14ac:dyDescent="0.25">
      <c r="A135" s="2">
        <v>43252.513391203705</v>
      </c>
      <c r="B135" s="2">
        <v>43252.513819444444</v>
      </c>
      <c r="C135">
        <v>37</v>
      </c>
      <c r="D135">
        <v>41.703399658202997</v>
      </c>
      <c r="E135">
        <v>-92.294296264647997</v>
      </c>
      <c r="F135" s="9" t="s">
        <v>103</v>
      </c>
      <c r="G135" t="s">
        <v>104</v>
      </c>
      <c r="H135" s="9" t="s">
        <v>105</v>
      </c>
      <c r="I135" t="s">
        <v>20</v>
      </c>
    </row>
    <row r="136" spans="1:79" x14ac:dyDescent="0.25">
      <c r="A136" s="2">
        <v>43269.554907407408</v>
      </c>
      <c r="B136" s="2">
        <v>43269.555254629631</v>
      </c>
      <c r="C136">
        <v>29</v>
      </c>
      <c r="D136">
        <v>41.703399658202997</v>
      </c>
      <c r="E136">
        <v>-92.294296264647997</v>
      </c>
      <c r="F136" s="9" t="s">
        <v>103</v>
      </c>
      <c r="G136" t="s">
        <v>104</v>
      </c>
      <c r="H136" s="9" t="s">
        <v>105</v>
      </c>
      <c r="I136" t="s">
        <v>20</v>
      </c>
    </row>
    <row r="137" spans="1:79" x14ac:dyDescent="0.25">
      <c r="A137" s="2">
        <v>43252.589699074073</v>
      </c>
      <c r="B137" s="2">
        <v>43252.605104166665</v>
      </c>
      <c r="C137">
        <v>1330</v>
      </c>
      <c r="D137">
        <v>42.455505371093999</v>
      </c>
      <c r="E137">
        <v>-96.453498840332003</v>
      </c>
      <c r="F137" s="9" t="s">
        <v>265</v>
      </c>
      <c r="G137" t="s">
        <v>266</v>
      </c>
      <c r="H137" s="9" t="s">
        <v>267</v>
      </c>
      <c r="I137" t="s">
        <v>17</v>
      </c>
      <c r="J137">
        <v>996</v>
      </c>
      <c r="K137" t="s">
        <v>17</v>
      </c>
      <c r="L137" s="7">
        <v>10.8</v>
      </c>
      <c r="M137" t="s">
        <v>227</v>
      </c>
      <c r="O137">
        <v>0</v>
      </c>
      <c r="P137" t="s">
        <v>268</v>
      </c>
      <c r="Q137" t="s">
        <v>269</v>
      </c>
      <c r="R137" t="s">
        <v>270</v>
      </c>
      <c r="T137">
        <v>152</v>
      </c>
      <c r="U137" t="s">
        <v>17</v>
      </c>
      <c r="V137">
        <v>10.8</v>
      </c>
      <c r="W137" t="s">
        <v>227</v>
      </c>
      <c r="Y137">
        <v>0</v>
      </c>
      <c r="Z137">
        <v>1.89</v>
      </c>
      <c r="AA137" t="s">
        <v>271</v>
      </c>
      <c r="AB137" t="s">
        <v>272</v>
      </c>
      <c r="AD137" t="s">
        <v>19</v>
      </c>
      <c r="AJ137">
        <v>996</v>
      </c>
      <c r="AK137">
        <v>116</v>
      </c>
      <c r="AL137" t="s">
        <v>273</v>
      </c>
      <c r="AM137" t="s">
        <v>17</v>
      </c>
      <c r="AN137" s="7">
        <v>15.4</v>
      </c>
      <c r="AO137">
        <v>0</v>
      </c>
      <c r="AP137" t="s">
        <v>227</v>
      </c>
      <c r="AR137" s="7">
        <v>0.76</v>
      </c>
      <c r="AU137" t="s">
        <v>274</v>
      </c>
      <c r="AV137" t="s">
        <v>19</v>
      </c>
      <c r="BA137" t="s">
        <v>275</v>
      </c>
      <c r="BB137" t="s">
        <v>17</v>
      </c>
      <c r="BC137" s="7">
        <v>15.4</v>
      </c>
      <c r="BD137">
        <v>0</v>
      </c>
      <c r="BE137" t="s">
        <v>227</v>
      </c>
      <c r="BG137" s="7">
        <v>0.76</v>
      </c>
      <c r="BJ137" t="s">
        <v>276</v>
      </c>
      <c r="BK137" t="s">
        <v>19</v>
      </c>
      <c r="BP137" t="s">
        <v>20</v>
      </c>
      <c r="BW137" t="s">
        <v>17</v>
      </c>
      <c r="BX137" s="7">
        <v>13.76</v>
      </c>
      <c r="BY137" t="s">
        <v>20</v>
      </c>
      <c r="CA137" t="s">
        <v>277</v>
      </c>
    </row>
    <row r="138" spans="1:79" x14ac:dyDescent="0.25">
      <c r="A138" s="2">
        <v>43255.286192129628</v>
      </c>
      <c r="B138" s="2">
        <v>43255.292048611111</v>
      </c>
      <c r="C138">
        <v>506</v>
      </c>
      <c r="D138">
        <v>42.953201293945</v>
      </c>
      <c r="E138">
        <v>-91.968299865722997</v>
      </c>
      <c r="F138" s="9" t="s">
        <v>387</v>
      </c>
      <c r="G138" t="s">
        <v>388</v>
      </c>
      <c r="H138" s="9" t="s">
        <v>389</v>
      </c>
      <c r="I138" t="s">
        <v>17</v>
      </c>
      <c r="J138">
        <v>210</v>
      </c>
      <c r="K138" t="s">
        <v>17</v>
      </c>
      <c r="L138">
        <v>11.94</v>
      </c>
      <c r="M138" t="s">
        <v>21</v>
      </c>
      <c r="O138">
        <v>1000</v>
      </c>
      <c r="P138" t="s">
        <v>390</v>
      </c>
      <c r="Q138">
        <v>26.98</v>
      </c>
      <c r="R138">
        <v>45.78</v>
      </c>
      <c r="T138">
        <v>10</v>
      </c>
      <c r="U138" t="s">
        <v>17</v>
      </c>
      <c r="V138" t="s">
        <v>287</v>
      </c>
      <c r="W138" t="s">
        <v>21</v>
      </c>
      <c r="AA138">
        <v>102.18</v>
      </c>
      <c r="AD138" t="s">
        <v>22</v>
      </c>
      <c r="AE138">
        <v>11.94</v>
      </c>
      <c r="AF138">
        <v>25</v>
      </c>
      <c r="AI138" t="s">
        <v>391</v>
      </c>
      <c r="AJ138">
        <v>200</v>
      </c>
      <c r="AK138">
        <v>10</v>
      </c>
      <c r="AL138">
        <v>14.93</v>
      </c>
      <c r="AM138" t="s">
        <v>17</v>
      </c>
      <c r="AN138">
        <v>14.93</v>
      </c>
      <c r="AO138" t="s">
        <v>392</v>
      </c>
      <c r="AP138" t="s">
        <v>21</v>
      </c>
      <c r="AR138" t="s">
        <v>393</v>
      </c>
      <c r="AS138" t="s">
        <v>394</v>
      </c>
      <c r="AV138" t="s">
        <v>19</v>
      </c>
      <c r="BA138">
        <v>14.93</v>
      </c>
      <c r="BB138" t="s">
        <v>17</v>
      </c>
      <c r="BC138" t="s">
        <v>395</v>
      </c>
      <c r="BE138" t="s">
        <v>21</v>
      </c>
      <c r="BG138">
        <v>14.93</v>
      </c>
      <c r="BP138" t="s">
        <v>47</v>
      </c>
      <c r="BW138" t="s">
        <v>20</v>
      </c>
      <c r="BY138" t="s">
        <v>17</v>
      </c>
      <c r="BZ138">
        <v>7.5</v>
      </c>
    </row>
    <row r="139" spans="1:79" x14ac:dyDescent="0.25">
      <c r="A139" s="2">
        <v>43259.56689814815</v>
      </c>
      <c r="B139" s="2">
        <v>43259.602951388886</v>
      </c>
      <c r="C139">
        <v>3114</v>
      </c>
      <c r="D139">
        <v>41.030502319336001</v>
      </c>
      <c r="E139">
        <v>-95.375099182129006</v>
      </c>
      <c r="F139" s="9" t="s">
        <v>893</v>
      </c>
      <c r="G139" t="s">
        <v>894</v>
      </c>
      <c r="H139" s="9" t="s">
        <v>895</v>
      </c>
      <c r="I139" t="s">
        <v>17</v>
      </c>
      <c r="J139">
        <v>75</v>
      </c>
      <c r="K139" t="s">
        <v>17</v>
      </c>
      <c r="L139">
        <v>27.5</v>
      </c>
      <c r="M139" t="s">
        <v>21</v>
      </c>
      <c r="O139">
        <v>3000</v>
      </c>
      <c r="P139">
        <v>7.5</v>
      </c>
      <c r="Q139">
        <v>37.5</v>
      </c>
      <c r="R139">
        <v>62.5</v>
      </c>
      <c r="T139">
        <v>3</v>
      </c>
      <c r="U139" t="s">
        <v>17</v>
      </c>
      <c r="V139">
        <v>27.5</v>
      </c>
      <c r="W139" t="s">
        <v>21</v>
      </c>
      <c r="Y139">
        <v>3000</v>
      </c>
      <c r="Z139">
        <v>7.5</v>
      </c>
      <c r="AA139">
        <v>137.5</v>
      </c>
      <c r="AB139" s="4">
        <v>1100</v>
      </c>
      <c r="AD139" t="s">
        <v>19</v>
      </c>
      <c r="AJ139">
        <v>75</v>
      </c>
      <c r="AK139">
        <v>3</v>
      </c>
      <c r="AL139">
        <v>25</v>
      </c>
      <c r="AM139" t="s">
        <v>17</v>
      </c>
      <c r="AN139">
        <v>25</v>
      </c>
      <c r="AU139" t="s">
        <v>896</v>
      </c>
      <c r="AV139" t="s">
        <v>19</v>
      </c>
      <c r="BA139">
        <v>25</v>
      </c>
      <c r="BB139" t="s">
        <v>17</v>
      </c>
      <c r="BC139">
        <v>25</v>
      </c>
      <c r="BJ139" t="s">
        <v>897</v>
      </c>
      <c r="BK139" t="s">
        <v>19</v>
      </c>
      <c r="BP139" t="s">
        <v>20</v>
      </c>
      <c r="BW139" t="s">
        <v>20</v>
      </c>
      <c r="BY139" t="s">
        <v>20</v>
      </c>
      <c r="CA139" t="s">
        <v>898</v>
      </c>
    </row>
    <row r="140" spans="1:79" x14ac:dyDescent="0.25">
      <c r="A140" s="2">
        <v>43269.447175925925</v>
      </c>
      <c r="B140" s="2">
        <v>43269.45208333333</v>
      </c>
      <c r="C140">
        <v>423</v>
      </c>
      <c r="D140">
        <v>42.61979675293</v>
      </c>
      <c r="E140">
        <v>-96.28099822998</v>
      </c>
      <c r="F140" s="9" t="s">
        <v>1217</v>
      </c>
      <c r="G140" t="s">
        <v>1218</v>
      </c>
      <c r="H140" s="9" t="s">
        <v>1219</v>
      </c>
      <c r="I140" t="s">
        <v>17</v>
      </c>
      <c r="J140">
        <v>342</v>
      </c>
      <c r="K140" t="s">
        <v>17</v>
      </c>
      <c r="L140">
        <v>8</v>
      </c>
      <c r="M140" t="s">
        <v>21</v>
      </c>
      <c r="O140">
        <v>0</v>
      </c>
      <c r="P140" t="s">
        <v>1220</v>
      </c>
      <c r="Q140">
        <v>20.5</v>
      </c>
      <c r="R140">
        <v>33</v>
      </c>
      <c r="T140">
        <v>42</v>
      </c>
      <c r="U140" t="s">
        <v>17</v>
      </c>
      <c r="V140">
        <v>8</v>
      </c>
      <c r="W140" t="s">
        <v>21</v>
      </c>
      <c r="Y140">
        <v>0</v>
      </c>
      <c r="Z140">
        <v>2.5</v>
      </c>
      <c r="AA140">
        <v>70.5</v>
      </c>
      <c r="AB140">
        <v>508</v>
      </c>
      <c r="AD140" t="s">
        <v>19</v>
      </c>
      <c r="AJ140">
        <v>342</v>
      </c>
      <c r="AK140">
        <v>42</v>
      </c>
      <c r="AM140" t="s">
        <v>17</v>
      </c>
      <c r="AN140">
        <v>8</v>
      </c>
      <c r="AO140">
        <v>0</v>
      </c>
      <c r="AP140" t="s">
        <v>21</v>
      </c>
      <c r="AR140">
        <v>2</v>
      </c>
      <c r="AT140">
        <v>2</v>
      </c>
      <c r="AV140" t="s">
        <v>19</v>
      </c>
      <c r="BB140" t="s">
        <v>17</v>
      </c>
      <c r="BC140">
        <v>8</v>
      </c>
      <c r="BD140">
        <v>0</v>
      </c>
      <c r="BE140" t="s">
        <v>21</v>
      </c>
      <c r="BG140">
        <v>2</v>
      </c>
      <c r="BI140">
        <v>2</v>
      </c>
      <c r="BK140" t="s">
        <v>19</v>
      </c>
      <c r="BP140" t="s">
        <v>20</v>
      </c>
      <c r="BW140" t="s">
        <v>20</v>
      </c>
      <c r="BY140" t="s">
        <v>20</v>
      </c>
    </row>
    <row r="141" spans="1:79" x14ac:dyDescent="0.25">
      <c r="A141" s="2">
        <v>43269.433032407411</v>
      </c>
      <c r="B141" s="2">
        <v>43269.439375000002</v>
      </c>
      <c r="C141">
        <v>547</v>
      </c>
      <c r="D141">
        <v>42.51350402832</v>
      </c>
      <c r="E141">
        <v>-91.254997253417997</v>
      </c>
      <c r="F141" s="9" t="s">
        <v>1143</v>
      </c>
      <c r="G141" t="s">
        <v>1144</v>
      </c>
      <c r="H141" s="9" t="s">
        <v>1145</v>
      </c>
      <c r="I141" t="s">
        <v>17</v>
      </c>
      <c r="J141">
        <v>175</v>
      </c>
      <c r="K141" t="s">
        <v>17</v>
      </c>
      <c r="L141">
        <v>7</v>
      </c>
      <c r="M141" t="s">
        <v>21</v>
      </c>
      <c r="O141">
        <v>2000</v>
      </c>
      <c r="Q141">
        <v>34</v>
      </c>
      <c r="R141">
        <v>51</v>
      </c>
      <c r="T141">
        <v>4</v>
      </c>
      <c r="U141" t="s">
        <v>17</v>
      </c>
      <c r="V141">
        <v>7</v>
      </c>
      <c r="W141" t="s">
        <v>21</v>
      </c>
      <c r="AA141" t="s">
        <v>95</v>
      </c>
      <c r="AB141" t="s">
        <v>95</v>
      </c>
      <c r="AD141" t="s">
        <v>19</v>
      </c>
      <c r="AJ141">
        <v>175</v>
      </c>
      <c r="AK141">
        <v>4</v>
      </c>
      <c r="AL141">
        <v>36</v>
      </c>
      <c r="AM141" t="s">
        <v>17</v>
      </c>
      <c r="AN141">
        <v>35</v>
      </c>
      <c r="BA141">
        <v>40</v>
      </c>
      <c r="BB141" t="s">
        <v>17</v>
      </c>
      <c r="BC141">
        <v>35</v>
      </c>
      <c r="BP141" t="s">
        <v>20</v>
      </c>
      <c r="BW141" t="s">
        <v>20</v>
      </c>
      <c r="BY141" t="s">
        <v>17</v>
      </c>
      <c r="BZ141">
        <v>13</v>
      </c>
    </row>
    <row r="142" spans="1:79" x14ac:dyDescent="0.25">
      <c r="A142" s="2">
        <v>43269.443472222221</v>
      </c>
      <c r="B142" s="2">
        <v>43269.444155092591</v>
      </c>
      <c r="C142">
        <v>59</v>
      </c>
      <c r="D142">
        <v>41.412994384766002</v>
      </c>
      <c r="E142">
        <v>-92.922996520995994</v>
      </c>
      <c r="F142" s="9" t="s">
        <v>1152</v>
      </c>
      <c r="G142" t="s">
        <v>1153</v>
      </c>
      <c r="H142" s="9" t="s">
        <v>1154</v>
      </c>
      <c r="I142" t="s">
        <v>20</v>
      </c>
    </row>
    <row r="143" spans="1:79" x14ac:dyDescent="0.25">
      <c r="A143" s="2">
        <v>43270.536886574075</v>
      </c>
      <c r="B143" s="2">
        <v>43270.597199074073</v>
      </c>
      <c r="C143">
        <v>5211</v>
      </c>
      <c r="D143">
        <v>42.255706787108998</v>
      </c>
      <c r="E143">
        <v>-96.060302734375</v>
      </c>
      <c r="F143" s="9" t="s">
        <v>1797</v>
      </c>
      <c r="G143" t="s">
        <v>1798</v>
      </c>
      <c r="H143" s="9" t="s">
        <v>1799</v>
      </c>
      <c r="I143" t="s">
        <v>17</v>
      </c>
      <c r="J143">
        <v>225</v>
      </c>
      <c r="K143" t="s">
        <v>17</v>
      </c>
      <c r="L143">
        <v>20</v>
      </c>
      <c r="M143" t="s">
        <v>21</v>
      </c>
      <c r="O143">
        <v>4000</v>
      </c>
      <c r="P143" t="s">
        <v>1800</v>
      </c>
      <c r="Q143">
        <v>23</v>
      </c>
      <c r="R143">
        <v>38</v>
      </c>
      <c r="T143">
        <v>6</v>
      </c>
      <c r="U143" t="s">
        <v>17</v>
      </c>
      <c r="V143">
        <v>30</v>
      </c>
      <c r="W143" t="s">
        <v>21</v>
      </c>
      <c r="Y143">
        <v>4000</v>
      </c>
      <c r="Z143" t="s">
        <v>1801</v>
      </c>
      <c r="AB143" t="s">
        <v>75</v>
      </c>
      <c r="AD143" t="s">
        <v>19</v>
      </c>
      <c r="AJ143">
        <v>225</v>
      </c>
      <c r="AK143">
        <v>6</v>
      </c>
      <c r="AL143">
        <v>14</v>
      </c>
      <c r="AM143" t="s">
        <v>17</v>
      </c>
      <c r="AN143">
        <v>14</v>
      </c>
      <c r="AO143" t="s">
        <v>75</v>
      </c>
      <c r="AV143" t="s">
        <v>19</v>
      </c>
      <c r="BA143">
        <v>18</v>
      </c>
      <c r="BB143" t="s">
        <v>17</v>
      </c>
      <c r="BC143">
        <v>18</v>
      </c>
      <c r="BD143" t="s">
        <v>75</v>
      </c>
      <c r="BK143" t="s">
        <v>19</v>
      </c>
      <c r="BP143" t="s">
        <v>20</v>
      </c>
      <c r="BW143" t="s">
        <v>20</v>
      </c>
      <c r="BY143" t="s">
        <v>20</v>
      </c>
    </row>
    <row r="144" spans="1:79" x14ac:dyDescent="0.25">
      <c r="A144" s="2">
        <v>43269.555127314816</v>
      </c>
      <c r="B144" s="2">
        <v>43269.567754629628</v>
      </c>
      <c r="C144">
        <v>1090</v>
      </c>
      <c r="D144">
        <v>42.303405761718999</v>
      </c>
      <c r="E144">
        <v>-93.318702697754006</v>
      </c>
      <c r="F144" s="9" t="s">
        <v>1448</v>
      </c>
      <c r="G144" t="s">
        <v>1449</v>
      </c>
      <c r="H144" s="9" t="s">
        <v>1450</v>
      </c>
      <c r="I144" t="s">
        <v>17</v>
      </c>
      <c r="J144">
        <v>420</v>
      </c>
      <c r="K144" t="s">
        <v>17</v>
      </c>
      <c r="L144">
        <v>15</v>
      </c>
      <c r="M144" t="s">
        <v>21</v>
      </c>
      <c r="O144">
        <v>0</v>
      </c>
      <c r="P144">
        <v>9.5</v>
      </c>
      <c r="Q144">
        <v>62.5</v>
      </c>
      <c r="R144">
        <v>110</v>
      </c>
      <c r="T144">
        <v>46</v>
      </c>
      <c r="U144" t="s">
        <v>17</v>
      </c>
      <c r="V144">
        <v>15</v>
      </c>
      <c r="W144" t="s">
        <v>21</v>
      </c>
      <c r="Y144">
        <v>0</v>
      </c>
      <c r="Z144">
        <v>9.5</v>
      </c>
      <c r="AA144">
        <v>2390</v>
      </c>
      <c r="AB144" t="s">
        <v>1451</v>
      </c>
      <c r="AD144" t="s">
        <v>19</v>
      </c>
      <c r="AJ144">
        <v>360</v>
      </c>
      <c r="AK144">
        <v>49</v>
      </c>
      <c r="AL144">
        <v>31</v>
      </c>
      <c r="AM144" t="s">
        <v>17</v>
      </c>
      <c r="AN144">
        <v>12</v>
      </c>
      <c r="AO144">
        <v>0</v>
      </c>
      <c r="AP144" t="s">
        <v>21</v>
      </c>
      <c r="AR144">
        <v>6.6</v>
      </c>
      <c r="AT144">
        <v>6.6</v>
      </c>
      <c r="AV144" t="s">
        <v>59</v>
      </c>
      <c r="AX144">
        <v>12</v>
      </c>
      <c r="BA144">
        <v>47</v>
      </c>
      <c r="BB144" t="s">
        <v>17</v>
      </c>
      <c r="BC144">
        <v>12</v>
      </c>
      <c r="BD144">
        <v>0</v>
      </c>
      <c r="BE144" t="s">
        <v>21</v>
      </c>
      <c r="BG144">
        <v>6.6</v>
      </c>
      <c r="BI144">
        <v>6.6</v>
      </c>
      <c r="BK144" t="s">
        <v>59</v>
      </c>
      <c r="BM144">
        <v>12</v>
      </c>
      <c r="BP144" t="s">
        <v>20</v>
      </c>
      <c r="BW144" t="s">
        <v>20</v>
      </c>
      <c r="BY144" t="s">
        <v>17</v>
      </c>
      <c r="BZ144">
        <v>5</v>
      </c>
    </row>
    <row r="145" spans="1:79" x14ac:dyDescent="0.25">
      <c r="A145" s="2">
        <v>43252.553310185183</v>
      </c>
      <c r="B145" s="2">
        <v>43252.574849537035</v>
      </c>
      <c r="C145">
        <v>1861</v>
      </c>
      <c r="D145">
        <v>41.910598754882997</v>
      </c>
      <c r="E145">
        <v>-91.714202880859006</v>
      </c>
      <c r="F145" s="9" t="s">
        <v>2228</v>
      </c>
      <c r="G145" t="s">
        <v>226</v>
      </c>
      <c r="H145" s="9" t="s">
        <v>2270</v>
      </c>
      <c r="I145" t="s">
        <v>17</v>
      </c>
      <c r="J145">
        <v>860</v>
      </c>
      <c r="K145" t="s">
        <v>17</v>
      </c>
      <c r="L145">
        <v>14.84</v>
      </c>
      <c r="M145" t="s">
        <v>227</v>
      </c>
      <c r="O145">
        <v>150</v>
      </c>
      <c r="P145">
        <v>4.8399999999999999E-2</v>
      </c>
      <c r="S145" t="s">
        <v>228</v>
      </c>
      <c r="T145">
        <v>75</v>
      </c>
      <c r="U145" t="s">
        <v>17</v>
      </c>
      <c r="V145">
        <v>14</v>
      </c>
      <c r="W145" t="s">
        <v>227</v>
      </c>
      <c r="Y145">
        <v>150</v>
      </c>
      <c r="Z145">
        <v>4.5100000000000001E-2</v>
      </c>
      <c r="AC145" t="s">
        <v>229</v>
      </c>
      <c r="AD145" t="s">
        <v>19</v>
      </c>
      <c r="AI145" t="s">
        <v>230</v>
      </c>
      <c r="AJ145">
        <v>865</v>
      </c>
      <c r="AK145">
        <v>70</v>
      </c>
      <c r="AL145">
        <v>31.98</v>
      </c>
      <c r="AM145" t="s">
        <v>17</v>
      </c>
      <c r="AN145">
        <v>13.91</v>
      </c>
      <c r="AO145">
        <v>150</v>
      </c>
      <c r="AP145" t="s">
        <v>227</v>
      </c>
      <c r="AR145">
        <v>4.5100000000000001E-2</v>
      </c>
      <c r="AU145" t="s">
        <v>229</v>
      </c>
      <c r="AV145" t="s">
        <v>19</v>
      </c>
      <c r="BA145">
        <v>31.1</v>
      </c>
      <c r="BB145" t="s">
        <v>17</v>
      </c>
      <c r="BC145">
        <v>13.91</v>
      </c>
      <c r="BD145">
        <v>150</v>
      </c>
      <c r="BE145" t="s">
        <v>227</v>
      </c>
      <c r="BG145">
        <v>4.5100000000000001E-2</v>
      </c>
      <c r="BJ145" t="s">
        <v>229</v>
      </c>
      <c r="BK145" t="s">
        <v>19</v>
      </c>
      <c r="BP145" t="s">
        <v>17</v>
      </c>
      <c r="BQ145">
        <v>3</v>
      </c>
      <c r="BR145">
        <v>3</v>
      </c>
      <c r="BS145" t="s">
        <v>38</v>
      </c>
      <c r="BV145" t="s">
        <v>231</v>
      </c>
      <c r="BW145" t="s">
        <v>20</v>
      </c>
      <c r="BY145" t="s">
        <v>17</v>
      </c>
      <c r="BZ145">
        <v>12.5</v>
      </c>
    </row>
    <row r="146" spans="1:79" x14ac:dyDescent="0.25">
      <c r="A146" s="2">
        <v>43256.47384259259</v>
      </c>
      <c r="B146" s="2">
        <v>43256.528402777774</v>
      </c>
      <c r="C146">
        <v>4714</v>
      </c>
      <c r="D146">
        <v>42.741104125977003</v>
      </c>
      <c r="E146">
        <v>-94.187301635742003</v>
      </c>
      <c r="F146" s="9" t="s">
        <v>2173</v>
      </c>
      <c r="G146" t="s">
        <v>668</v>
      </c>
      <c r="H146" s="9" t="s">
        <v>669</v>
      </c>
      <c r="I146" t="s">
        <v>17</v>
      </c>
      <c r="J146">
        <v>1750</v>
      </c>
      <c r="K146" t="s">
        <v>17</v>
      </c>
      <c r="L146">
        <v>0</v>
      </c>
      <c r="M146" t="s">
        <v>21</v>
      </c>
      <c r="O146">
        <v>0</v>
      </c>
      <c r="P146" t="s">
        <v>670</v>
      </c>
      <c r="Q146">
        <v>41.45</v>
      </c>
      <c r="R146">
        <v>75.25</v>
      </c>
      <c r="S146" t="s">
        <v>466</v>
      </c>
      <c r="T146">
        <v>240</v>
      </c>
      <c r="U146" t="s">
        <v>20</v>
      </c>
      <c r="AA146">
        <v>166.4</v>
      </c>
      <c r="AB146">
        <v>1162.1500000000001</v>
      </c>
      <c r="AD146" t="s">
        <v>19</v>
      </c>
      <c r="AJ146">
        <v>1705</v>
      </c>
      <c r="AK146">
        <v>420</v>
      </c>
      <c r="AL146">
        <v>25</v>
      </c>
      <c r="AM146" t="s">
        <v>17</v>
      </c>
      <c r="AN146">
        <v>13.38</v>
      </c>
      <c r="AO146">
        <v>1300</v>
      </c>
      <c r="AP146" t="s">
        <v>21</v>
      </c>
      <c r="AR146">
        <v>6.43E-3</v>
      </c>
      <c r="AT146">
        <v>6.43</v>
      </c>
      <c r="AV146" t="s">
        <v>19</v>
      </c>
      <c r="BA146">
        <v>75.5</v>
      </c>
      <c r="BB146" t="s">
        <v>17</v>
      </c>
      <c r="BC146">
        <v>13.38</v>
      </c>
      <c r="BD146">
        <v>1300</v>
      </c>
      <c r="BE146" t="s">
        <v>21</v>
      </c>
      <c r="BG146">
        <v>6.43E-3</v>
      </c>
      <c r="BI146">
        <v>6.43E-3</v>
      </c>
      <c r="BK146" t="s">
        <v>19</v>
      </c>
      <c r="BP146" t="s">
        <v>17</v>
      </c>
      <c r="BQ146">
        <v>2.5</v>
      </c>
      <c r="BR146" t="s">
        <v>671</v>
      </c>
      <c r="BS146" t="s">
        <v>38</v>
      </c>
      <c r="BV146" t="s">
        <v>672</v>
      </c>
      <c r="BW146" t="s">
        <v>17</v>
      </c>
      <c r="BX146">
        <v>7.5</v>
      </c>
      <c r="BY146" t="s">
        <v>20</v>
      </c>
    </row>
    <row r="147" spans="1:79" x14ac:dyDescent="0.25">
      <c r="A147" s="2">
        <v>43252.481388888889</v>
      </c>
      <c r="B147" s="2">
        <v>43252.488240740742</v>
      </c>
      <c r="C147">
        <v>591</v>
      </c>
      <c r="D147">
        <v>41.790496826172003</v>
      </c>
      <c r="E147">
        <v>-93.521896362305</v>
      </c>
      <c r="F147" s="9" t="s">
        <v>2154</v>
      </c>
      <c r="G147" t="s">
        <v>28</v>
      </c>
      <c r="H147" s="9" t="s">
        <v>29</v>
      </c>
      <c r="I147" t="s">
        <v>17</v>
      </c>
      <c r="J147">
        <v>384</v>
      </c>
      <c r="K147" t="s">
        <v>17</v>
      </c>
      <c r="L147">
        <v>21</v>
      </c>
      <c r="M147" t="s">
        <v>21</v>
      </c>
      <c r="O147" s="4">
        <v>2000</v>
      </c>
      <c r="P147" s="3">
        <v>7</v>
      </c>
      <c r="Q147">
        <v>49.05</v>
      </c>
      <c r="R147">
        <v>89.55</v>
      </c>
      <c r="T147">
        <v>55</v>
      </c>
      <c r="U147" t="s">
        <v>17</v>
      </c>
      <c r="V147" s="3">
        <v>21</v>
      </c>
      <c r="W147" t="s">
        <v>21</v>
      </c>
      <c r="Y147" s="4">
        <v>2000</v>
      </c>
      <c r="Z147" s="3">
        <v>7</v>
      </c>
      <c r="AA147">
        <v>187.8</v>
      </c>
      <c r="AB147">
        <v>1240.05</v>
      </c>
      <c r="AD147" t="s">
        <v>19</v>
      </c>
      <c r="AJ147">
        <v>384</v>
      </c>
      <c r="AK147">
        <v>55</v>
      </c>
      <c r="AL147" s="3">
        <v>18</v>
      </c>
      <c r="AM147" t="s">
        <v>17</v>
      </c>
      <c r="AN147" s="3">
        <v>18</v>
      </c>
      <c r="AO147" s="4">
        <v>1000</v>
      </c>
      <c r="AP147" t="s">
        <v>21</v>
      </c>
      <c r="AR147" s="3">
        <v>9</v>
      </c>
      <c r="AV147" t="s">
        <v>19</v>
      </c>
      <c r="BA147" s="3">
        <v>18</v>
      </c>
      <c r="BB147" t="s">
        <v>17</v>
      </c>
      <c r="BC147" s="3">
        <v>18</v>
      </c>
      <c r="BD147" s="4">
        <v>1000</v>
      </c>
      <c r="BE147" t="s">
        <v>21</v>
      </c>
      <c r="BG147" s="3">
        <v>9</v>
      </c>
      <c r="BH147" s="3">
        <v>18</v>
      </c>
      <c r="BI147" s="3">
        <v>18</v>
      </c>
      <c r="BK147" t="s">
        <v>19</v>
      </c>
      <c r="BP147" t="s">
        <v>20</v>
      </c>
      <c r="BW147" t="s">
        <v>17</v>
      </c>
      <c r="BX147" t="s">
        <v>30</v>
      </c>
      <c r="BY147" t="s">
        <v>17</v>
      </c>
      <c r="BZ147" t="s">
        <v>31</v>
      </c>
    </row>
    <row r="148" spans="1:79" x14ac:dyDescent="0.25">
      <c r="A148" s="2">
        <v>43269.453287037039</v>
      </c>
      <c r="B148" s="2">
        <v>43272.554201388892</v>
      </c>
      <c r="C148">
        <v>267918</v>
      </c>
      <c r="D148">
        <v>41.885406494141002</v>
      </c>
      <c r="E148">
        <v>-93.605499267577997</v>
      </c>
      <c r="F148" s="9" t="s">
        <v>2030</v>
      </c>
      <c r="G148" t="s">
        <v>2031</v>
      </c>
      <c r="H148" s="9" t="s">
        <v>2032</v>
      </c>
      <c r="I148" t="s">
        <v>17</v>
      </c>
      <c r="J148">
        <v>1544</v>
      </c>
      <c r="K148" t="s">
        <v>17</v>
      </c>
      <c r="L148">
        <v>17.149999999999999</v>
      </c>
      <c r="M148" t="s">
        <v>21</v>
      </c>
      <c r="O148">
        <v>999</v>
      </c>
      <c r="P148">
        <v>4.45</v>
      </c>
      <c r="Q148">
        <v>39.4</v>
      </c>
      <c r="R148">
        <v>61.65</v>
      </c>
      <c r="T148">
        <v>84</v>
      </c>
      <c r="U148" t="s">
        <v>17</v>
      </c>
      <c r="V148">
        <v>17.149999999999999</v>
      </c>
      <c r="W148" t="s">
        <v>21</v>
      </c>
      <c r="Y148">
        <v>999</v>
      </c>
      <c r="Z148">
        <v>4.45</v>
      </c>
      <c r="AA148">
        <v>128.4</v>
      </c>
      <c r="AB148">
        <v>907.15</v>
      </c>
      <c r="AD148" t="s">
        <v>22</v>
      </c>
      <c r="AI148" t="s">
        <v>2033</v>
      </c>
      <c r="AJ148">
        <v>1513</v>
      </c>
      <c r="AK148">
        <v>84</v>
      </c>
      <c r="AL148" s="7">
        <v>49.7</v>
      </c>
      <c r="AM148" t="s">
        <v>17</v>
      </c>
      <c r="AN148">
        <v>23</v>
      </c>
      <c r="AO148">
        <v>999</v>
      </c>
      <c r="AP148" t="s">
        <v>21</v>
      </c>
      <c r="AR148">
        <v>4.45</v>
      </c>
      <c r="AS148" t="s">
        <v>2034</v>
      </c>
      <c r="AT148">
        <v>4.45</v>
      </c>
      <c r="AV148" t="s">
        <v>22</v>
      </c>
      <c r="BA148">
        <v>75</v>
      </c>
      <c r="BB148" t="s">
        <v>17</v>
      </c>
      <c r="BC148">
        <v>23</v>
      </c>
      <c r="BD148">
        <v>999</v>
      </c>
      <c r="BE148" t="s">
        <v>21</v>
      </c>
      <c r="BG148">
        <v>4.45</v>
      </c>
      <c r="BH148" t="s">
        <v>2034</v>
      </c>
      <c r="BI148" s="7">
        <v>4.45</v>
      </c>
      <c r="BK148" t="s">
        <v>22</v>
      </c>
      <c r="BP148" t="s">
        <v>20</v>
      </c>
      <c r="BW148" t="s">
        <v>20</v>
      </c>
      <c r="BY148" t="s">
        <v>20</v>
      </c>
    </row>
    <row r="149" spans="1:79" x14ac:dyDescent="0.25">
      <c r="A149" s="2">
        <v>43269.840173611112</v>
      </c>
      <c r="B149" s="2">
        <v>43269.854525462964</v>
      </c>
      <c r="C149">
        <v>1240</v>
      </c>
      <c r="D149">
        <v>41.894195556641002</v>
      </c>
      <c r="E149">
        <v>-91.348899841309006</v>
      </c>
      <c r="F149" s="9" t="s">
        <v>2254</v>
      </c>
      <c r="G149" t="s">
        <v>1602</v>
      </c>
      <c r="H149" s="9" t="s">
        <v>2286</v>
      </c>
      <c r="I149" t="s">
        <v>17</v>
      </c>
      <c r="J149">
        <v>157</v>
      </c>
      <c r="K149" t="s">
        <v>17</v>
      </c>
      <c r="L149" t="s">
        <v>1603</v>
      </c>
      <c r="M149" t="s">
        <v>21</v>
      </c>
      <c r="O149">
        <v>3000</v>
      </c>
      <c r="P149" t="s">
        <v>1604</v>
      </c>
      <c r="Q149" t="s">
        <v>1605</v>
      </c>
      <c r="R149" t="s">
        <v>1606</v>
      </c>
      <c r="S149" t="s">
        <v>1607</v>
      </c>
      <c r="T149">
        <v>17</v>
      </c>
      <c r="U149" t="s">
        <v>17</v>
      </c>
      <c r="V149" t="s">
        <v>1608</v>
      </c>
      <c r="W149" t="s">
        <v>21</v>
      </c>
      <c r="Y149" t="s">
        <v>1609</v>
      </c>
      <c r="Z149" t="s">
        <v>1610</v>
      </c>
      <c r="AA149" t="s">
        <v>1611</v>
      </c>
      <c r="AB149" t="s">
        <v>75</v>
      </c>
      <c r="AD149" t="s">
        <v>22</v>
      </c>
      <c r="AE149" t="s">
        <v>1612</v>
      </c>
      <c r="AF149" t="s">
        <v>1613</v>
      </c>
      <c r="AI149" t="s">
        <v>75</v>
      </c>
      <c r="AJ149">
        <v>135</v>
      </c>
      <c r="AK149">
        <v>17</v>
      </c>
      <c r="AL149" t="s">
        <v>1614</v>
      </c>
      <c r="AM149" t="s">
        <v>17</v>
      </c>
      <c r="AN149" t="s">
        <v>1615</v>
      </c>
      <c r="AO149" t="s">
        <v>1616</v>
      </c>
      <c r="AP149" t="s">
        <v>21</v>
      </c>
      <c r="AR149" t="s">
        <v>1617</v>
      </c>
      <c r="AU149" t="s">
        <v>1618</v>
      </c>
      <c r="AV149" t="s">
        <v>175</v>
      </c>
      <c r="AW149" t="s">
        <v>1619</v>
      </c>
      <c r="AZ149" t="s">
        <v>1620</v>
      </c>
      <c r="BA149" s="7">
        <v>15</v>
      </c>
      <c r="BB149" t="s">
        <v>20</v>
      </c>
      <c r="BJ149" t="s">
        <v>1621</v>
      </c>
      <c r="BK149" t="s">
        <v>19</v>
      </c>
      <c r="BL149" t="s">
        <v>1622</v>
      </c>
      <c r="BP149" t="s">
        <v>20</v>
      </c>
      <c r="BW149" t="s">
        <v>20</v>
      </c>
      <c r="BY149" t="s">
        <v>17</v>
      </c>
      <c r="BZ149" s="3">
        <v>5</v>
      </c>
    </row>
    <row r="150" spans="1:79" x14ac:dyDescent="0.25">
      <c r="A150" s="2">
        <v>43255.3909375</v>
      </c>
      <c r="B150" s="2">
        <v>43255.427719907406</v>
      </c>
      <c r="C150">
        <v>3178</v>
      </c>
      <c r="D150">
        <v>41.641906738281001</v>
      </c>
      <c r="E150">
        <v>-91.461700439452997</v>
      </c>
      <c r="F150" s="9" t="s">
        <v>443</v>
      </c>
      <c r="G150" t="s">
        <v>444</v>
      </c>
      <c r="H150" s="9" t="s">
        <v>445</v>
      </c>
      <c r="I150" t="s">
        <v>17</v>
      </c>
      <c r="J150" s="4">
        <v>24570</v>
      </c>
      <c r="K150" t="s">
        <v>17</v>
      </c>
      <c r="L150">
        <v>7.07</v>
      </c>
      <c r="M150" t="s">
        <v>227</v>
      </c>
      <c r="O150">
        <v>100</v>
      </c>
      <c r="P150" t="s">
        <v>446</v>
      </c>
      <c r="S150" t="s">
        <v>447</v>
      </c>
      <c r="T150" s="4">
        <v>1433</v>
      </c>
      <c r="U150" t="s">
        <v>17</v>
      </c>
      <c r="V150">
        <v>7.07</v>
      </c>
      <c r="W150" t="s">
        <v>227</v>
      </c>
      <c r="Y150">
        <v>100</v>
      </c>
      <c r="Z150" t="s">
        <v>448</v>
      </c>
      <c r="AC150" t="s">
        <v>449</v>
      </c>
      <c r="AD150" t="s">
        <v>22</v>
      </c>
      <c r="AF150" s="3">
        <v>11775000</v>
      </c>
      <c r="AI150" t="s">
        <v>75</v>
      </c>
      <c r="AJ150" s="4">
        <v>24512</v>
      </c>
      <c r="AK150" s="4">
        <v>1408</v>
      </c>
      <c r="AL150" s="7">
        <v>36.08</v>
      </c>
      <c r="AM150" t="s">
        <v>17</v>
      </c>
      <c r="AN150">
        <v>8.15</v>
      </c>
      <c r="AO150">
        <v>100</v>
      </c>
      <c r="AP150" t="s">
        <v>227</v>
      </c>
      <c r="AR150" t="s">
        <v>450</v>
      </c>
      <c r="AU150" t="s">
        <v>451</v>
      </c>
      <c r="AV150" t="s">
        <v>22</v>
      </c>
      <c r="AX150" t="s">
        <v>452</v>
      </c>
      <c r="BA150" t="s">
        <v>453</v>
      </c>
      <c r="BB150" t="s">
        <v>17</v>
      </c>
      <c r="BC150">
        <v>8.15</v>
      </c>
      <c r="BD150">
        <v>100</v>
      </c>
      <c r="BE150" t="s">
        <v>227</v>
      </c>
      <c r="BG150" t="s">
        <v>450</v>
      </c>
      <c r="BJ150">
        <v>12.14</v>
      </c>
      <c r="BK150" t="s">
        <v>22</v>
      </c>
      <c r="BM150" t="s">
        <v>452</v>
      </c>
      <c r="BP150" t="s">
        <v>17</v>
      </c>
      <c r="BQ150">
        <v>4.5</v>
      </c>
      <c r="BR150" t="s">
        <v>454</v>
      </c>
      <c r="BS150" t="s">
        <v>38</v>
      </c>
      <c r="BV150" t="s">
        <v>455</v>
      </c>
      <c r="BW150" t="s">
        <v>17</v>
      </c>
      <c r="BX150">
        <v>12</v>
      </c>
      <c r="BY150" t="s">
        <v>17</v>
      </c>
      <c r="BZ150">
        <v>5.0999999999999996</v>
      </c>
    </row>
    <row r="151" spans="1:79" x14ac:dyDescent="0.25">
      <c r="A151" s="2">
        <v>43269.480462962965</v>
      </c>
      <c r="B151" s="2">
        <v>43269.488738425927</v>
      </c>
      <c r="C151">
        <v>714</v>
      </c>
      <c r="D151">
        <v>43.02619934082</v>
      </c>
      <c r="E151">
        <v>-96.086898803710994</v>
      </c>
      <c r="F151" s="9" t="s">
        <v>2191</v>
      </c>
      <c r="G151" t="s">
        <v>1336</v>
      </c>
      <c r="H151" s="9" t="s">
        <v>1337</v>
      </c>
      <c r="I151" t="s">
        <v>17</v>
      </c>
      <c r="J151">
        <v>287</v>
      </c>
      <c r="K151" t="s">
        <v>17</v>
      </c>
      <c r="L151" t="s">
        <v>1338</v>
      </c>
      <c r="M151" t="s">
        <v>21</v>
      </c>
      <c r="O151">
        <v>1000</v>
      </c>
      <c r="P151">
        <v>5.7499999999999999E-3</v>
      </c>
      <c r="Q151" t="s">
        <v>1339</v>
      </c>
      <c r="T151">
        <v>6</v>
      </c>
      <c r="U151" t="s">
        <v>17</v>
      </c>
      <c r="V151" t="s">
        <v>287</v>
      </c>
      <c r="W151" t="s">
        <v>21</v>
      </c>
      <c r="Y151">
        <v>1000</v>
      </c>
      <c r="Z151" t="s">
        <v>1111</v>
      </c>
      <c r="AD151" t="s">
        <v>42</v>
      </c>
      <c r="AH151" t="s">
        <v>1340</v>
      </c>
      <c r="AJ151">
        <v>280</v>
      </c>
      <c r="AK151">
        <v>6</v>
      </c>
      <c r="AL151">
        <v>15</v>
      </c>
      <c r="AM151" t="s">
        <v>17</v>
      </c>
      <c r="AN151">
        <v>18</v>
      </c>
      <c r="AP151" t="s">
        <v>38</v>
      </c>
      <c r="AQ151" t="s">
        <v>1341</v>
      </c>
      <c r="AV151" t="s">
        <v>19</v>
      </c>
      <c r="BA151" t="s">
        <v>1111</v>
      </c>
      <c r="BB151" t="s">
        <v>17</v>
      </c>
      <c r="BC151">
        <v>18</v>
      </c>
      <c r="BE151" t="s">
        <v>38</v>
      </c>
      <c r="BF151" t="s">
        <v>1341</v>
      </c>
      <c r="BK151" t="s">
        <v>42</v>
      </c>
      <c r="BO151" t="s">
        <v>1342</v>
      </c>
      <c r="BP151" t="s">
        <v>20</v>
      </c>
      <c r="BW151" t="s">
        <v>20</v>
      </c>
      <c r="BY151" t="s">
        <v>20</v>
      </c>
    </row>
    <row r="152" spans="1:79" x14ac:dyDescent="0.25">
      <c r="A152" s="2">
        <v>43270.602280092593</v>
      </c>
      <c r="B152" s="2">
        <v>43271.423472222225</v>
      </c>
      <c r="C152">
        <v>70951</v>
      </c>
      <c r="D152">
        <v>42.690902709961001</v>
      </c>
      <c r="E152">
        <v>-92.643203735352003</v>
      </c>
      <c r="F152" s="9" t="s">
        <v>2261</v>
      </c>
      <c r="G152" t="s">
        <v>1890</v>
      </c>
      <c r="H152" s="9" t="s">
        <v>1891</v>
      </c>
      <c r="I152" t="s">
        <v>17</v>
      </c>
      <c r="J152">
        <v>425</v>
      </c>
      <c r="K152" t="s">
        <v>17</v>
      </c>
      <c r="L152">
        <v>27.62</v>
      </c>
      <c r="M152" t="s">
        <v>21</v>
      </c>
      <c r="O152">
        <v>2000</v>
      </c>
      <c r="P152" t="s">
        <v>1892</v>
      </c>
      <c r="Q152">
        <v>43.28</v>
      </c>
      <c r="R152">
        <v>69.38</v>
      </c>
      <c r="T152">
        <v>35</v>
      </c>
      <c r="U152" t="s">
        <v>17</v>
      </c>
      <c r="V152">
        <v>27.62</v>
      </c>
      <c r="W152" t="s">
        <v>21</v>
      </c>
      <c r="Y152">
        <v>2000</v>
      </c>
      <c r="Z152" t="s">
        <v>1892</v>
      </c>
      <c r="AA152">
        <v>147.68</v>
      </c>
      <c r="AB152">
        <v>1043.56</v>
      </c>
      <c r="AD152" t="s">
        <v>59</v>
      </c>
      <c r="AF152" s="3">
        <v>708000</v>
      </c>
      <c r="AJ152">
        <v>437</v>
      </c>
      <c r="AK152">
        <v>36</v>
      </c>
      <c r="AL152">
        <v>44.27</v>
      </c>
      <c r="AM152" t="s">
        <v>17</v>
      </c>
      <c r="AN152">
        <v>23.71</v>
      </c>
      <c r="AO152">
        <v>2000</v>
      </c>
      <c r="AP152" t="s">
        <v>21</v>
      </c>
      <c r="AR152" t="s">
        <v>1893</v>
      </c>
      <c r="AT152" t="s">
        <v>1894</v>
      </c>
      <c r="AV152" t="s">
        <v>59</v>
      </c>
      <c r="AX152" t="s">
        <v>1895</v>
      </c>
      <c r="BA152">
        <v>46.75</v>
      </c>
      <c r="BB152" t="s">
        <v>17</v>
      </c>
      <c r="BC152">
        <v>23.71</v>
      </c>
      <c r="BD152">
        <v>2000</v>
      </c>
      <c r="BE152" t="s">
        <v>21</v>
      </c>
      <c r="BG152" t="s">
        <v>1893</v>
      </c>
      <c r="BI152" t="s">
        <v>1896</v>
      </c>
      <c r="BK152" t="s">
        <v>59</v>
      </c>
      <c r="BM152" t="s">
        <v>1895</v>
      </c>
      <c r="BP152" t="s">
        <v>47</v>
      </c>
      <c r="BW152" t="s">
        <v>20</v>
      </c>
      <c r="BY152" t="s">
        <v>20</v>
      </c>
      <c r="CA152" t="s">
        <v>1897</v>
      </c>
    </row>
    <row r="153" spans="1:79" x14ac:dyDescent="0.25">
      <c r="A153" s="2">
        <v>43252.548796296294</v>
      </c>
      <c r="B153" s="2">
        <v>43252.608703703707</v>
      </c>
      <c r="C153">
        <v>5175</v>
      </c>
      <c r="D153">
        <v>42.470092773437997</v>
      </c>
      <c r="E153">
        <v>-92.103302001952997</v>
      </c>
      <c r="F153" s="9" t="s">
        <v>2229</v>
      </c>
      <c r="G153" t="s">
        <v>293</v>
      </c>
      <c r="H153" s="9" t="s">
        <v>2271</v>
      </c>
      <c r="I153" t="s">
        <v>17</v>
      </c>
      <c r="J153">
        <v>1100</v>
      </c>
      <c r="K153" t="s">
        <v>20</v>
      </c>
      <c r="Q153">
        <v>31</v>
      </c>
      <c r="R153">
        <v>52</v>
      </c>
      <c r="T153">
        <v>50</v>
      </c>
      <c r="U153" t="s">
        <v>20</v>
      </c>
      <c r="AA153">
        <v>112</v>
      </c>
      <c r="AB153">
        <v>821</v>
      </c>
      <c r="AD153" t="s">
        <v>19</v>
      </c>
      <c r="AE153" t="s">
        <v>294</v>
      </c>
      <c r="AI153" t="s">
        <v>295</v>
      </c>
      <c r="AJ153">
        <v>1100</v>
      </c>
      <c r="AK153">
        <v>50</v>
      </c>
      <c r="AL153">
        <v>40</v>
      </c>
      <c r="AM153" t="s">
        <v>20</v>
      </c>
      <c r="AT153">
        <v>22</v>
      </c>
      <c r="AV153" t="s">
        <v>19</v>
      </c>
      <c r="AW153" t="s">
        <v>296</v>
      </c>
      <c r="BA153">
        <v>25</v>
      </c>
      <c r="BB153" t="s">
        <v>20</v>
      </c>
      <c r="BI153">
        <v>22</v>
      </c>
      <c r="BK153" t="s">
        <v>19</v>
      </c>
      <c r="BL153" t="s">
        <v>297</v>
      </c>
      <c r="BP153" t="s">
        <v>20</v>
      </c>
      <c r="BW153" t="s">
        <v>20</v>
      </c>
      <c r="BY153" t="s">
        <v>20</v>
      </c>
    </row>
    <row r="154" spans="1:79" x14ac:dyDescent="0.25">
      <c r="A154" s="2">
        <v>43264.440162037034</v>
      </c>
      <c r="B154" s="2">
        <v>43264.545474537037</v>
      </c>
      <c r="C154">
        <v>9098</v>
      </c>
      <c r="D154">
        <v>41.703094482422003</v>
      </c>
      <c r="E154">
        <v>-93.720397949219006</v>
      </c>
      <c r="F154" s="9" t="s">
        <v>1002</v>
      </c>
      <c r="G154" t="s">
        <v>1003</v>
      </c>
      <c r="H154" s="9" t="s">
        <v>1004</v>
      </c>
      <c r="I154" t="s">
        <v>17</v>
      </c>
      <c r="J154">
        <v>6359</v>
      </c>
      <c r="K154" t="s">
        <v>17</v>
      </c>
      <c r="L154" s="7">
        <v>8.91</v>
      </c>
      <c r="M154" t="s">
        <v>21</v>
      </c>
      <c r="O154">
        <v>0</v>
      </c>
      <c r="P154" t="s">
        <v>1005</v>
      </c>
      <c r="Q154">
        <v>42.01</v>
      </c>
      <c r="R154">
        <v>75.11</v>
      </c>
      <c r="T154">
        <v>515</v>
      </c>
      <c r="U154" t="s">
        <v>17</v>
      </c>
      <c r="V154">
        <v>8.91</v>
      </c>
      <c r="W154" t="s">
        <v>21</v>
      </c>
      <c r="Y154">
        <v>0</v>
      </c>
      <c r="Z154" t="s">
        <v>1006</v>
      </c>
      <c r="AA154">
        <v>174.41</v>
      </c>
      <c r="AB154">
        <v>1332.91</v>
      </c>
      <c r="AD154" t="s">
        <v>19</v>
      </c>
      <c r="AJ154">
        <v>5738</v>
      </c>
      <c r="AK154">
        <v>359</v>
      </c>
      <c r="AL154">
        <v>28.38</v>
      </c>
      <c r="AM154" t="s">
        <v>17</v>
      </c>
      <c r="AN154">
        <v>5.72</v>
      </c>
      <c r="AO154">
        <v>0</v>
      </c>
      <c r="AP154" t="s">
        <v>21</v>
      </c>
      <c r="AR154" t="s">
        <v>1007</v>
      </c>
      <c r="AT154" t="s">
        <v>1008</v>
      </c>
      <c r="AU154" t="s">
        <v>1009</v>
      </c>
      <c r="AV154" t="s">
        <v>19</v>
      </c>
      <c r="BA154">
        <v>3.59</v>
      </c>
      <c r="BB154" t="s">
        <v>17</v>
      </c>
      <c r="BC154">
        <v>5.72</v>
      </c>
      <c r="BD154">
        <v>0</v>
      </c>
      <c r="BE154" t="s">
        <v>21</v>
      </c>
      <c r="BG154" t="s">
        <v>1007</v>
      </c>
      <c r="BK154" t="s">
        <v>19</v>
      </c>
      <c r="BP154" t="s">
        <v>17</v>
      </c>
      <c r="BQ154">
        <v>5.55</v>
      </c>
      <c r="BR154">
        <v>5.55</v>
      </c>
      <c r="BS154" t="s">
        <v>23</v>
      </c>
      <c r="BT154" t="s">
        <v>1010</v>
      </c>
      <c r="BW154" t="s">
        <v>20</v>
      </c>
      <c r="BY154" t="s">
        <v>17</v>
      </c>
      <c r="BZ154">
        <v>2.66</v>
      </c>
    </row>
    <row r="155" spans="1:79" x14ac:dyDescent="0.25">
      <c r="A155" s="2">
        <v>43269.638854166667</v>
      </c>
      <c r="B155" s="2">
        <v>43269.653182870374</v>
      </c>
      <c r="C155">
        <v>1237</v>
      </c>
      <c r="D155">
        <v>43.658294677733998</v>
      </c>
      <c r="E155">
        <v>-93.375900268555</v>
      </c>
      <c r="F155" s="9" t="s">
        <v>1557</v>
      </c>
      <c r="G155" t="s">
        <v>1558</v>
      </c>
      <c r="H155" s="9" t="s">
        <v>1559</v>
      </c>
      <c r="I155" t="s">
        <v>17</v>
      </c>
      <c r="J155">
        <v>106</v>
      </c>
      <c r="K155" t="s">
        <v>17</v>
      </c>
      <c r="L155">
        <v>36.06</v>
      </c>
      <c r="M155" t="s">
        <v>21</v>
      </c>
      <c r="O155">
        <v>2000</v>
      </c>
      <c r="P155" t="s">
        <v>1560</v>
      </c>
      <c r="Q155">
        <v>49.01</v>
      </c>
      <c r="R155">
        <v>70.61</v>
      </c>
      <c r="T155">
        <v>5</v>
      </c>
      <c r="U155" t="s">
        <v>17</v>
      </c>
      <c r="V155">
        <v>36.049999999999997</v>
      </c>
      <c r="W155" t="s">
        <v>21</v>
      </c>
      <c r="Y155">
        <v>2000</v>
      </c>
      <c r="Z155" t="s">
        <v>1561</v>
      </c>
      <c r="AA155">
        <v>99.36</v>
      </c>
      <c r="AB155">
        <v>891.41</v>
      </c>
      <c r="AD155" t="s">
        <v>19</v>
      </c>
      <c r="AJ155">
        <v>106</v>
      </c>
      <c r="AK155">
        <v>5</v>
      </c>
      <c r="AL155">
        <v>46</v>
      </c>
      <c r="AM155" t="s">
        <v>17</v>
      </c>
      <c r="AN155">
        <v>46</v>
      </c>
      <c r="AO155">
        <v>2000</v>
      </c>
      <c r="AP155" t="s">
        <v>21</v>
      </c>
      <c r="AR155" t="s">
        <v>1444</v>
      </c>
      <c r="AT155">
        <v>46</v>
      </c>
      <c r="AV155" t="s">
        <v>19</v>
      </c>
      <c r="BA155">
        <v>46</v>
      </c>
      <c r="BB155" t="s">
        <v>17</v>
      </c>
      <c r="BC155">
        <v>46</v>
      </c>
      <c r="BD155">
        <v>2000</v>
      </c>
      <c r="BE155" t="s">
        <v>21</v>
      </c>
      <c r="BG155">
        <v>1.5</v>
      </c>
      <c r="BI155">
        <v>1.5</v>
      </c>
      <c r="BK155" t="s">
        <v>19</v>
      </c>
      <c r="BP155" t="s">
        <v>20</v>
      </c>
      <c r="BW155" t="s">
        <v>17</v>
      </c>
      <c r="BX155">
        <v>0</v>
      </c>
      <c r="BY155" t="s">
        <v>20</v>
      </c>
    </row>
    <row r="156" spans="1:79" x14ac:dyDescent="0.25">
      <c r="A156" s="2">
        <v>43269.433599537035</v>
      </c>
      <c r="B156" s="2">
        <v>43269.447523148148</v>
      </c>
      <c r="C156">
        <v>1203</v>
      </c>
      <c r="D156">
        <v>41.50959777832</v>
      </c>
      <c r="E156">
        <v>-91.725799560547003</v>
      </c>
      <c r="F156" s="9" t="s">
        <v>2240</v>
      </c>
      <c r="G156" t="s">
        <v>1187</v>
      </c>
      <c r="H156" s="9" t="s">
        <v>1188</v>
      </c>
      <c r="I156" t="s">
        <v>17</v>
      </c>
      <c r="J156">
        <v>884</v>
      </c>
      <c r="K156" t="s">
        <v>20</v>
      </c>
      <c r="S156" t="s">
        <v>1189</v>
      </c>
      <c r="T156">
        <v>277</v>
      </c>
      <c r="U156" t="s">
        <v>20</v>
      </c>
      <c r="AC156" t="s">
        <v>1189</v>
      </c>
      <c r="AD156" t="s">
        <v>59</v>
      </c>
      <c r="AF156" s="4">
        <v>447000</v>
      </c>
      <c r="AI156" t="s">
        <v>1190</v>
      </c>
      <c r="AJ156">
        <v>884</v>
      </c>
      <c r="AK156">
        <v>227</v>
      </c>
      <c r="AL156" t="s">
        <v>1191</v>
      </c>
      <c r="AM156" t="s">
        <v>20</v>
      </c>
      <c r="AU156" t="s">
        <v>1192</v>
      </c>
      <c r="AV156" t="s">
        <v>197</v>
      </c>
      <c r="AY156" s="4">
        <v>2177000</v>
      </c>
      <c r="BA156" t="s">
        <v>1193</v>
      </c>
      <c r="BB156" t="s">
        <v>20</v>
      </c>
      <c r="BK156" t="s">
        <v>59</v>
      </c>
      <c r="BM156" s="4">
        <v>2177000</v>
      </c>
      <c r="BP156" t="s">
        <v>17</v>
      </c>
      <c r="BQ156">
        <v>3</v>
      </c>
      <c r="BR156">
        <v>3</v>
      </c>
      <c r="BS156" t="s">
        <v>38</v>
      </c>
      <c r="BU156" t="s">
        <v>514</v>
      </c>
      <c r="BV156" t="s">
        <v>1194</v>
      </c>
      <c r="BW156" t="s">
        <v>20</v>
      </c>
      <c r="BY156" t="s">
        <v>17</v>
      </c>
      <c r="BZ156">
        <v>6</v>
      </c>
    </row>
    <row r="157" spans="1:79" x14ac:dyDescent="0.25">
      <c r="A157" s="2">
        <v>43252.492731481485</v>
      </c>
      <c r="B157" s="2">
        <v>43252.514687499999</v>
      </c>
      <c r="C157">
        <v>1897</v>
      </c>
      <c r="D157">
        <v>41.694900512695</v>
      </c>
      <c r="E157">
        <v>-91.312698364257997</v>
      </c>
      <c r="F157" s="9" t="s">
        <v>106</v>
      </c>
      <c r="G157" t="s">
        <v>107</v>
      </c>
      <c r="H157" s="9" t="s">
        <v>108</v>
      </c>
      <c r="I157" t="s">
        <v>17</v>
      </c>
      <c r="J157">
        <v>422</v>
      </c>
      <c r="K157" t="s">
        <v>17</v>
      </c>
      <c r="L157">
        <v>36.61</v>
      </c>
      <c r="M157" t="s">
        <v>21</v>
      </c>
      <c r="O157">
        <v>2000</v>
      </c>
      <c r="P157" t="s">
        <v>109</v>
      </c>
      <c r="Q157">
        <v>53.11</v>
      </c>
      <c r="R157">
        <v>80.61</v>
      </c>
      <c r="T157">
        <v>23</v>
      </c>
      <c r="U157" t="s">
        <v>17</v>
      </c>
      <c r="V157">
        <v>36.61</v>
      </c>
      <c r="W157" t="s">
        <v>21</v>
      </c>
      <c r="Y157">
        <v>2000</v>
      </c>
      <c r="Z157" t="s">
        <v>110</v>
      </c>
      <c r="AA157">
        <v>163.11000000000001</v>
      </c>
      <c r="AB157" t="s">
        <v>95</v>
      </c>
      <c r="AD157" t="s">
        <v>19</v>
      </c>
      <c r="AJ157">
        <v>399</v>
      </c>
      <c r="AK157">
        <v>422</v>
      </c>
      <c r="AL157">
        <v>27</v>
      </c>
      <c r="AM157" t="s">
        <v>17</v>
      </c>
      <c r="AN157">
        <v>27</v>
      </c>
      <c r="AO157">
        <v>2000</v>
      </c>
      <c r="AP157" t="s">
        <v>21</v>
      </c>
      <c r="AR157">
        <v>5</v>
      </c>
      <c r="AV157" t="s">
        <v>19</v>
      </c>
      <c r="BA157">
        <v>27</v>
      </c>
      <c r="BB157" t="s">
        <v>17</v>
      </c>
      <c r="BC157">
        <v>27</v>
      </c>
      <c r="BD157">
        <v>2000</v>
      </c>
      <c r="BE157" t="s">
        <v>21</v>
      </c>
      <c r="BG157">
        <v>5</v>
      </c>
      <c r="BK157" t="s">
        <v>19</v>
      </c>
      <c r="BP157" t="s">
        <v>20</v>
      </c>
      <c r="BW157" t="s">
        <v>20</v>
      </c>
      <c r="BY157" t="s">
        <v>17</v>
      </c>
      <c r="BZ157">
        <v>8</v>
      </c>
    </row>
    <row r="158" spans="1:79" x14ac:dyDescent="0.25">
      <c r="A158" s="2">
        <v>43270.422569444447</v>
      </c>
      <c r="B158" s="2">
        <v>43271.356585648151</v>
      </c>
      <c r="C158">
        <v>80698</v>
      </c>
      <c r="D158">
        <v>42.1416015625</v>
      </c>
      <c r="E158">
        <v>-92.168197631835994</v>
      </c>
      <c r="F158" s="9" t="s">
        <v>1860</v>
      </c>
      <c r="G158" t="s">
        <v>1860</v>
      </c>
      <c r="H158" s="9" t="s">
        <v>1861</v>
      </c>
      <c r="I158" t="s">
        <v>17</v>
      </c>
      <c r="J158">
        <v>248</v>
      </c>
      <c r="K158" t="s">
        <v>17</v>
      </c>
      <c r="L158">
        <v>10.45</v>
      </c>
      <c r="M158" t="s">
        <v>21</v>
      </c>
      <c r="O158">
        <v>1000</v>
      </c>
      <c r="P158" t="s">
        <v>1862</v>
      </c>
      <c r="Q158">
        <v>28.53</v>
      </c>
      <c r="R158">
        <v>51.13</v>
      </c>
      <c r="T158">
        <v>28</v>
      </c>
      <c r="U158" t="s">
        <v>17</v>
      </c>
      <c r="V158">
        <v>10.45</v>
      </c>
      <c r="W158" t="s">
        <v>21</v>
      </c>
      <c r="Y158">
        <v>1000</v>
      </c>
      <c r="Z158">
        <v>4.5199999999999996</v>
      </c>
      <c r="AA158">
        <v>118.93</v>
      </c>
      <c r="AB158" t="s">
        <v>95</v>
      </c>
      <c r="AD158" t="s">
        <v>22</v>
      </c>
      <c r="AF158">
        <v>645000</v>
      </c>
      <c r="AJ158">
        <v>270</v>
      </c>
      <c r="AK158">
        <v>28</v>
      </c>
      <c r="AL158">
        <v>8.7200000000000006</v>
      </c>
      <c r="AM158" t="s">
        <v>17</v>
      </c>
      <c r="AN158">
        <v>8.7200000000000006</v>
      </c>
      <c r="AO158">
        <v>1000</v>
      </c>
      <c r="AP158" t="s">
        <v>21</v>
      </c>
      <c r="AR158">
        <v>6.31</v>
      </c>
      <c r="AT158" s="5">
        <v>1</v>
      </c>
      <c r="AV158" t="s">
        <v>22</v>
      </c>
      <c r="AX158">
        <v>2000000</v>
      </c>
      <c r="BA158">
        <v>8.7200000000000006</v>
      </c>
      <c r="BB158" t="s">
        <v>17</v>
      </c>
      <c r="BC158">
        <v>8.7200000000000006</v>
      </c>
      <c r="BD158">
        <v>1000</v>
      </c>
      <c r="BE158" t="s">
        <v>21</v>
      </c>
      <c r="BG158">
        <v>6.31</v>
      </c>
      <c r="BJ158" t="s">
        <v>1863</v>
      </c>
      <c r="BK158" t="s">
        <v>22</v>
      </c>
      <c r="BM158">
        <v>2000000</v>
      </c>
      <c r="BP158" t="s">
        <v>20</v>
      </c>
      <c r="BW158" t="s">
        <v>20</v>
      </c>
      <c r="BY158" t="s">
        <v>17</v>
      </c>
      <c r="BZ158" t="s">
        <v>1864</v>
      </c>
    </row>
    <row r="159" spans="1:79" x14ac:dyDescent="0.25">
      <c r="A159" s="2">
        <v>43258.376574074071</v>
      </c>
      <c r="B159" s="2">
        <v>43258.38077546296</v>
      </c>
      <c r="C159">
        <v>362</v>
      </c>
      <c r="D159">
        <v>42.576599121093999</v>
      </c>
      <c r="E159">
        <v>-96.016899108887003</v>
      </c>
      <c r="F159" s="9" t="s">
        <v>806</v>
      </c>
      <c r="G159" t="s">
        <v>807</v>
      </c>
      <c r="H159" s="9" t="s">
        <v>808</v>
      </c>
      <c r="I159" t="s">
        <v>17</v>
      </c>
      <c r="J159">
        <v>450</v>
      </c>
      <c r="K159" t="s">
        <v>17</v>
      </c>
      <c r="L159">
        <v>5</v>
      </c>
      <c r="M159" t="s">
        <v>21</v>
      </c>
      <c r="O159">
        <v>1000</v>
      </c>
      <c r="P159" t="s">
        <v>809</v>
      </c>
      <c r="Q159">
        <v>10</v>
      </c>
      <c r="R159">
        <v>16.25</v>
      </c>
      <c r="T159">
        <v>200</v>
      </c>
      <c r="U159" t="s">
        <v>17</v>
      </c>
      <c r="V159">
        <v>5</v>
      </c>
      <c r="W159" t="s">
        <v>21</v>
      </c>
      <c r="Y159">
        <v>1000</v>
      </c>
      <c r="Z159">
        <v>1.25</v>
      </c>
      <c r="AA159">
        <v>35</v>
      </c>
      <c r="AB159">
        <v>253.75</v>
      </c>
      <c r="AD159" t="s">
        <v>19</v>
      </c>
      <c r="AJ159">
        <v>450</v>
      </c>
      <c r="AK159">
        <v>200</v>
      </c>
      <c r="AL159">
        <v>15</v>
      </c>
      <c r="AM159" t="s">
        <v>17</v>
      </c>
      <c r="AN159">
        <v>15</v>
      </c>
      <c r="AO159" t="s">
        <v>75</v>
      </c>
      <c r="AV159" t="s">
        <v>19</v>
      </c>
      <c r="BA159">
        <v>15</v>
      </c>
      <c r="BB159" t="s">
        <v>17</v>
      </c>
      <c r="BC159">
        <v>15</v>
      </c>
      <c r="BD159" t="s">
        <v>75</v>
      </c>
      <c r="BK159" t="s">
        <v>19</v>
      </c>
      <c r="BP159" t="s">
        <v>20</v>
      </c>
      <c r="BW159" t="s">
        <v>20</v>
      </c>
      <c r="BY159" t="s">
        <v>20</v>
      </c>
    </row>
    <row r="160" spans="1:79" x14ac:dyDescent="0.25">
      <c r="A160" s="2">
        <v>43270.538842592592</v>
      </c>
      <c r="B160" s="2">
        <v>43270.551493055558</v>
      </c>
      <c r="C160">
        <v>1093</v>
      </c>
      <c r="D160">
        <v>41.648193359375</v>
      </c>
      <c r="E160">
        <v>-91.571296691895</v>
      </c>
      <c r="F160" s="9" t="s">
        <v>2203</v>
      </c>
      <c r="G160" t="s">
        <v>1752</v>
      </c>
      <c r="H160" s="9" t="s">
        <v>1753</v>
      </c>
      <c r="I160" t="s">
        <v>17</v>
      </c>
      <c r="J160">
        <v>120</v>
      </c>
      <c r="K160" t="s">
        <v>17</v>
      </c>
      <c r="L160">
        <v>24.56</v>
      </c>
      <c r="M160" t="s">
        <v>21</v>
      </c>
      <c r="O160">
        <v>1000</v>
      </c>
      <c r="P160">
        <v>1.78</v>
      </c>
      <c r="Q160">
        <v>31.68</v>
      </c>
      <c r="R160">
        <v>40.58</v>
      </c>
      <c r="T160">
        <v>1</v>
      </c>
      <c r="U160" t="s">
        <v>20</v>
      </c>
      <c r="AA160">
        <v>67.28</v>
      </c>
      <c r="AB160">
        <v>378.78</v>
      </c>
      <c r="AD160" t="s">
        <v>22</v>
      </c>
      <c r="AJ160">
        <v>120</v>
      </c>
      <c r="AK160">
        <v>1</v>
      </c>
      <c r="AL160">
        <v>22.5</v>
      </c>
      <c r="AM160" t="s">
        <v>17</v>
      </c>
      <c r="AN160">
        <v>22.5</v>
      </c>
      <c r="AV160" t="s">
        <v>19</v>
      </c>
      <c r="BA160">
        <v>22.5</v>
      </c>
      <c r="BB160" t="s">
        <v>20</v>
      </c>
      <c r="BK160" t="s">
        <v>19</v>
      </c>
      <c r="BP160" t="s">
        <v>20</v>
      </c>
      <c r="BW160" t="s">
        <v>20</v>
      </c>
      <c r="BY160" t="s">
        <v>20</v>
      </c>
    </row>
    <row r="161" spans="1:79" x14ac:dyDescent="0.25">
      <c r="A161" s="2">
        <v>43271.309907407405</v>
      </c>
      <c r="B161" s="2">
        <v>43271.320972222224</v>
      </c>
      <c r="C161">
        <v>955</v>
      </c>
      <c r="D161">
        <v>42.260192871093999</v>
      </c>
      <c r="E161">
        <v>-94.721298217772997</v>
      </c>
      <c r="F161" s="9" t="s">
        <v>1849</v>
      </c>
      <c r="G161" t="s">
        <v>1850</v>
      </c>
      <c r="H161" s="9" t="s">
        <v>1851</v>
      </c>
      <c r="I161" t="s">
        <v>17</v>
      </c>
      <c r="J161">
        <v>1750</v>
      </c>
      <c r="K161" t="s">
        <v>17</v>
      </c>
      <c r="L161">
        <v>10.93</v>
      </c>
      <c r="M161" t="s">
        <v>21</v>
      </c>
      <c r="O161">
        <v>1000</v>
      </c>
      <c r="P161">
        <v>5.4</v>
      </c>
      <c r="Q161">
        <v>32.53</v>
      </c>
      <c r="R161">
        <v>59.53</v>
      </c>
      <c r="T161">
        <v>89</v>
      </c>
      <c r="U161" t="s">
        <v>17</v>
      </c>
      <c r="V161">
        <v>8.0500000000000007</v>
      </c>
      <c r="W161" t="s">
        <v>21</v>
      </c>
      <c r="Y161">
        <v>1000</v>
      </c>
      <c r="Z161" t="s">
        <v>1852</v>
      </c>
      <c r="AA161">
        <v>248.09</v>
      </c>
      <c r="AB161">
        <v>921.84</v>
      </c>
      <c r="AD161" t="s">
        <v>19</v>
      </c>
      <c r="AJ161">
        <v>1750</v>
      </c>
      <c r="AK161">
        <v>89</v>
      </c>
      <c r="AL161">
        <v>15</v>
      </c>
      <c r="AM161" t="s">
        <v>17</v>
      </c>
      <c r="AN161">
        <v>5.94</v>
      </c>
      <c r="AO161">
        <v>1000</v>
      </c>
      <c r="AP161" t="s">
        <v>21</v>
      </c>
      <c r="AR161">
        <v>3.08</v>
      </c>
      <c r="AV161" t="s">
        <v>19</v>
      </c>
      <c r="BA161">
        <v>70</v>
      </c>
      <c r="BB161" t="s">
        <v>17</v>
      </c>
      <c r="BC161">
        <v>5.94</v>
      </c>
      <c r="BD161">
        <v>1000</v>
      </c>
      <c r="BE161" t="s">
        <v>21</v>
      </c>
      <c r="BG161">
        <v>3.08</v>
      </c>
      <c r="BP161" t="s">
        <v>17</v>
      </c>
      <c r="BQ161">
        <v>1</v>
      </c>
      <c r="BR161">
        <v>1</v>
      </c>
      <c r="BS161" t="s">
        <v>21</v>
      </c>
      <c r="BV161" t="s">
        <v>62</v>
      </c>
      <c r="BW161" t="s">
        <v>20</v>
      </c>
      <c r="BY161" t="s">
        <v>20</v>
      </c>
    </row>
    <row r="162" spans="1:79" x14ac:dyDescent="0.25">
      <c r="A162" s="2">
        <v>43252.512314814812</v>
      </c>
      <c r="B162" s="2">
        <v>43272.413981481484</v>
      </c>
      <c r="C162">
        <v>1719504</v>
      </c>
      <c r="D162">
        <v>43.406494140625</v>
      </c>
      <c r="E162">
        <v>-93.515602111815994</v>
      </c>
      <c r="F162" s="9" t="s">
        <v>1987</v>
      </c>
      <c r="G162" t="s">
        <v>1988</v>
      </c>
      <c r="H162" s="9" t="s">
        <v>1989</v>
      </c>
      <c r="I162" t="s">
        <v>17</v>
      </c>
      <c r="J162">
        <v>838</v>
      </c>
      <c r="K162" t="s">
        <v>17</v>
      </c>
      <c r="L162">
        <v>11.66</v>
      </c>
      <c r="M162" t="s">
        <v>21</v>
      </c>
      <c r="O162">
        <v>1000</v>
      </c>
      <c r="P162" t="s">
        <v>1990</v>
      </c>
      <c r="Q162">
        <v>35.299999999999997</v>
      </c>
      <c r="R162">
        <v>53.95</v>
      </c>
      <c r="T162">
        <v>91</v>
      </c>
      <c r="U162" t="s">
        <v>17</v>
      </c>
      <c r="V162">
        <v>11.66</v>
      </c>
      <c r="W162" t="s">
        <v>21</v>
      </c>
      <c r="Y162">
        <v>1000</v>
      </c>
      <c r="Z162" t="s">
        <v>1990</v>
      </c>
      <c r="AA162">
        <v>109.24</v>
      </c>
      <c r="AB162">
        <v>468.05</v>
      </c>
      <c r="AD162" t="s">
        <v>19</v>
      </c>
      <c r="AJ162">
        <v>822</v>
      </c>
      <c r="AK162">
        <v>81</v>
      </c>
      <c r="AL162">
        <v>26</v>
      </c>
      <c r="AM162" t="s">
        <v>17</v>
      </c>
      <c r="AN162">
        <v>8.23</v>
      </c>
      <c r="AO162" t="s">
        <v>1431</v>
      </c>
      <c r="AP162" t="s">
        <v>21</v>
      </c>
      <c r="AR162" t="s">
        <v>1991</v>
      </c>
      <c r="AV162" t="s">
        <v>19</v>
      </c>
      <c r="BA162">
        <v>33.71</v>
      </c>
      <c r="BB162" t="s">
        <v>17</v>
      </c>
      <c r="BC162">
        <v>8.23</v>
      </c>
      <c r="BD162" t="s">
        <v>1992</v>
      </c>
      <c r="BE162" t="s">
        <v>21</v>
      </c>
      <c r="BG162" t="s">
        <v>1991</v>
      </c>
      <c r="BI162" t="s">
        <v>1993</v>
      </c>
      <c r="BK162" t="s">
        <v>19</v>
      </c>
      <c r="BP162" t="s">
        <v>17</v>
      </c>
      <c r="BQ162">
        <v>3</v>
      </c>
      <c r="BR162">
        <v>6</v>
      </c>
      <c r="BS162" t="s">
        <v>23</v>
      </c>
      <c r="BV162" t="s">
        <v>1994</v>
      </c>
      <c r="BW162" t="s">
        <v>20</v>
      </c>
      <c r="BY162" t="s">
        <v>17</v>
      </c>
      <c r="BZ162">
        <v>4.75</v>
      </c>
    </row>
    <row r="163" spans="1:79" x14ac:dyDescent="0.25">
      <c r="A163" s="2">
        <v>43269.450497685182</v>
      </c>
      <c r="B163" s="2">
        <v>43269.46298611111</v>
      </c>
      <c r="C163">
        <v>1078</v>
      </c>
      <c r="D163">
        <v>42.312301635742003</v>
      </c>
      <c r="E163">
        <v>-95.035003662109006</v>
      </c>
      <c r="F163" s="9" t="s">
        <v>1268</v>
      </c>
      <c r="G163" t="s">
        <v>1269</v>
      </c>
      <c r="H163" s="9" t="s">
        <v>1270</v>
      </c>
      <c r="I163" t="s">
        <v>17</v>
      </c>
      <c r="J163">
        <v>865</v>
      </c>
      <c r="K163" t="s">
        <v>17</v>
      </c>
      <c r="L163">
        <v>11.2</v>
      </c>
      <c r="M163" t="s">
        <v>21</v>
      </c>
      <c r="O163">
        <v>1000</v>
      </c>
      <c r="P163" t="s">
        <v>1271</v>
      </c>
      <c r="Q163">
        <v>29.12</v>
      </c>
      <c r="R163">
        <v>51.52</v>
      </c>
      <c r="T163">
        <v>91</v>
      </c>
      <c r="U163" t="s">
        <v>17</v>
      </c>
      <c r="V163">
        <v>11.2</v>
      </c>
      <c r="W163" t="s">
        <v>21</v>
      </c>
      <c r="Y163">
        <v>1000</v>
      </c>
      <c r="Z163">
        <v>4.4800000000000004</v>
      </c>
      <c r="AA163">
        <v>118.72</v>
      </c>
      <c r="AB163">
        <v>902.72</v>
      </c>
      <c r="AD163" t="s">
        <v>19</v>
      </c>
      <c r="AJ163">
        <v>858</v>
      </c>
      <c r="AK163">
        <v>84</v>
      </c>
      <c r="AL163">
        <v>24.15</v>
      </c>
      <c r="AM163" t="s">
        <v>17</v>
      </c>
      <c r="AN163">
        <v>17.25</v>
      </c>
      <c r="AP163" t="s">
        <v>21</v>
      </c>
      <c r="AR163">
        <v>6.9</v>
      </c>
      <c r="AT163">
        <v>6.9</v>
      </c>
      <c r="AV163" t="s">
        <v>147</v>
      </c>
      <c r="BA163">
        <v>37.950000000000003</v>
      </c>
      <c r="BB163" t="s">
        <v>17</v>
      </c>
      <c r="BC163">
        <v>17.25</v>
      </c>
      <c r="BD163">
        <v>1000</v>
      </c>
      <c r="BE163" t="s">
        <v>21</v>
      </c>
      <c r="BG163">
        <v>6.9</v>
      </c>
      <c r="BK163" t="s">
        <v>147</v>
      </c>
      <c r="BP163" t="s">
        <v>20</v>
      </c>
      <c r="BW163" t="s">
        <v>20</v>
      </c>
      <c r="BY163" t="s">
        <v>20</v>
      </c>
    </row>
    <row r="164" spans="1:79" x14ac:dyDescent="0.25">
      <c r="A164" s="2">
        <v>43269.478495370371</v>
      </c>
      <c r="B164" s="2">
        <v>43269.548078703701</v>
      </c>
      <c r="C164">
        <v>6012</v>
      </c>
      <c r="D164">
        <v>42.676498413086001</v>
      </c>
      <c r="E164">
        <v>-95.161499023437997</v>
      </c>
      <c r="F164" s="9" t="s">
        <v>1399</v>
      </c>
      <c r="G164" t="s">
        <v>1400</v>
      </c>
      <c r="H164" s="9" t="s">
        <v>1401</v>
      </c>
      <c r="I164" t="s">
        <v>17</v>
      </c>
      <c r="J164">
        <v>270</v>
      </c>
      <c r="K164" t="s">
        <v>17</v>
      </c>
      <c r="L164" s="7">
        <v>19.37</v>
      </c>
      <c r="M164" t="s">
        <v>21</v>
      </c>
      <c r="O164">
        <v>1500</v>
      </c>
      <c r="P164" s="7">
        <v>8.4</v>
      </c>
      <c r="Q164">
        <v>48.47</v>
      </c>
      <c r="R164">
        <v>90.37</v>
      </c>
      <c r="T164">
        <v>1</v>
      </c>
      <c r="U164" t="s">
        <v>17</v>
      </c>
      <c r="V164" s="7">
        <v>19.37</v>
      </c>
      <c r="W164" t="s">
        <v>21</v>
      </c>
      <c r="Y164">
        <v>1500</v>
      </c>
      <c r="Z164">
        <v>5.79</v>
      </c>
      <c r="AA164">
        <v>216.97</v>
      </c>
      <c r="AB164">
        <v>1090.52</v>
      </c>
      <c r="AD164" t="s">
        <v>19</v>
      </c>
      <c r="AI164" t="s">
        <v>95</v>
      </c>
      <c r="AJ164">
        <v>225</v>
      </c>
      <c r="AK164">
        <v>1</v>
      </c>
      <c r="AL164">
        <v>64.599999999999994</v>
      </c>
      <c r="AM164" t="s">
        <v>17</v>
      </c>
      <c r="AN164">
        <v>31.2</v>
      </c>
      <c r="AO164">
        <v>0</v>
      </c>
      <c r="AP164" t="s">
        <v>21</v>
      </c>
      <c r="AR164">
        <v>6</v>
      </c>
      <c r="AS164">
        <v>19.37</v>
      </c>
      <c r="AT164">
        <v>8.4</v>
      </c>
      <c r="AV164" t="s">
        <v>19</v>
      </c>
      <c r="BA164">
        <v>64.599999999999994</v>
      </c>
      <c r="BB164" t="s">
        <v>17</v>
      </c>
      <c r="BC164">
        <v>31.2</v>
      </c>
      <c r="BD164">
        <v>0</v>
      </c>
      <c r="BE164" t="s">
        <v>21</v>
      </c>
      <c r="BG164">
        <v>6</v>
      </c>
      <c r="BH164">
        <v>19.37</v>
      </c>
      <c r="BI164">
        <v>8.4</v>
      </c>
      <c r="BK164" t="s">
        <v>19</v>
      </c>
      <c r="BP164" t="s">
        <v>20</v>
      </c>
      <c r="BW164" t="s">
        <v>20</v>
      </c>
      <c r="BY164" t="s">
        <v>20</v>
      </c>
    </row>
    <row r="165" spans="1:79" x14ac:dyDescent="0.25">
      <c r="A165" s="2">
        <v>43269.467453703706</v>
      </c>
      <c r="B165" s="2">
        <v>43269.480949074074</v>
      </c>
      <c r="C165">
        <v>1165</v>
      </c>
      <c r="D165">
        <v>43.313507080077997</v>
      </c>
      <c r="E165">
        <v>-94.24690246582</v>
      </c>
      <c r="F165" s="9" t="s">
        <v>1316</v>
      </c>
      <c r="G165" t="s">
        <v>1317</v>
      </c>
      <c r="H165" s="9" t="s">
        <v>1318</v>
      </c>
      <c r="I165" t="s">
        <v>17</v>
      </c>
      <c r="J165">
        <v>146</v>
      </c>
      <c r="K165" t="s">
        <v>17</v>
      </c>
      <c r="L165">
        <v>17.25</v>
      </c>
      <c r="M165" t="s">
        <v>21</v>
      </c>
      <c r="O165">
        <v>1000</v>
      </c>
      <c r="P165">
        <v>3.25</v>
      </c>
      <c r="Q165">
        <v>3</v>
      </c>
      <c r="R165">
        <v>2.75</v>
      </c>
      <c r="T165">
        <v>8</v>
      </c>
      <c r="U165" t="s">
        <v>17</v>
      </c>
      <c r="V165">
        <v>17.25</v>
      </c>
      <c r="W165" t="s">
        <v>21</v>
      </c>
      <c r="Y165">
        <v>1000</v>
      </c>
      <c r="Z165">
        <v>3.25</v>
      </c>
      <c r="AA165">
        <v>2.75</v>
      </c>
      <c r="AB165" t="s">
        <v>75</v>
      </c>
      <c r="AD165" t="s">
        <v>19</v>
      </c>
      <c r="AI165" t="s">
        <v>1319</v>
      </c>
      <c r="AJ165">
        <v>147</v>
      </c>
      <c r="AK165">
        <v>9</v>
      </c>
      <c r="AL165">
        <v>42</v>
      </c>
      <c r="AM165" t="s">
        <v>17</v>
      </c>
      <c r="AN165">
        <v>42</v>
      </c>
      <c r="AO165">
        <v>1000</v>
      </c>
      <c r="AP165" t="s">
        <v>21</v>
      </c>
      <c r="AR165">
        <v>2</v>
      </c>
      <c r="AT165">
        <v>2</v>
      </c>
      <c r="AV165" t="s">
        <v>59</v>
      </c>
      <c r="AX165" s="4">
        <v>1500000</v>
      </c>
      <c r="BA165">
        <v>42</v>
      </c>
      <c r="BB165" t="s">
        <v>17</v>
      </c>
      <c r="BC165">
        <v>42</v>
      </c>
      <c r="BD165">
        <v>1000</v>
      </c>
      <c r="BE165" t="s">
        <v>21</v>
      </c>
      <c r="BG165">
        <v>2</v>
      </c>
      <c r="BI165">
        <v>2</v>
      </c>
      <c r="BK165" t="s">
        <v>59</v>
      </c>
      <c r="BM165" s="4">
        <v>1500000</v>
      </c>
      <c r="BP165" t="s">
        <v>20</v>
      </c>
      <c r="BW165" t="s">
        <v>17</v>
      </c>
      <c r="BX165">
        <v>18.5</v>
      </c>
      <c r="BY165" t="s">
        <v>20</v>
      </c>
      <c r="CA165" t="s">
        <v>1320</v>
      </c>
    </row>
    <row r="166" spans="1:79" x14ac:dyDescent="0.25">
      <c r="A166" s="2">
        <v>43258.620613425926</v>
      </c>
      <c r="B166" s="2">
        <v>43258.634930555556</v>
      </c>
      <c r="C166">
        <v>1237</v>
      </c>
      <c r="D166">
        <v>40.670104980468999</v>
      </c>
      <c r="E166">
        <v>-93.933700561522997</v>
      </c>
      <c r="F166" s="9" t="s">
        <v>854</v>
      </c>
      <c r="G166" t="s">
        <v>855</v>
      </c>
      <c r="H166" s="9" t="s">
        <v>856</v>
      </c>
      <c r="I166" t="s">
        <v>17</v>
      </c>
      <c r="J166">
        <v>781</v>
      </c>
      <c r="K166" t="s">
        <v>20</v>
      </c>
      <c r="Q166" s="7">
        <v>42.45</v>
      </c>
      <c r="R166" s="7">
        <v>84.9</v>
      </c>
      <c r="T166">
        <v>116</v>
      </c>
      <c r="U166" t="s">
        <v>20</v>
      </c>
      <c r="AA166" s="7">
        <v>212.25</v>
      </c>
      <c r="AB166" s="7">
        <v>1698</v>
      </c>
      <c r="AD166" t="s">
        <v>175</v>
      </c>
      <c r="AE166" s="7">
        <v>8.49</v>
      </c>
      <c r="AH166" t="s">
        <v>857</v>
      </c>
      <c r="AJ166">
        <v>631</v>
      </c>
      <c r="AK166">
        <v>95</v>
      </c>
      <c r="AL166" s="3">
        <v>2865</v>
      </c>
      <c r="AM166" t="s">
        <v>20</v>
      </c>
      <c r="AS166" s="5">
        <v>1</v>
      </c>
      <c r="AT166" s="7">
        <v>8.49</v>
      </c>
      <c r="AV166" t="s">
        <v>175</v>
      </c>
      <c r="AW166" t="s">
        <v>858</v>
      </c>
      <c r="AZ166" t="s">
        <v>859</v>
      </c>
      <c r="BA166" t="s">
        <v>860</v>
      </c>
      <c r="BB166" t="s">
        <v>20</v>
      </c>
      <c r="BH166" s="5">
        <v>1</v>
      </c>
      <c r="BI166" s="7">
        <v>8.49</v>
      </c>
      <c r="BK166" t="s">
        <v>175</v>
      </c>
      <c r="BL166" s="7">
        <v>8.49</v>
      </c>
      <c r="BO166" t="s">
        <v>859</v>
      </c>
      <c r="BP166" t="s">
        <v>20</v>
      </c>
      <c r="BW166" t="s">
        <v>17</v>
      </c>
      <c r="BX166" s="7">
        <v>22.5</v>
      </c>
      <c r="BY166" t="s">
        <v>20</v>
      </c>
    </row>
    <row r="167" spans="1:79" x14ac:dyDescent="0.25">
      <c r="A167" s="2">
        <v>43269.579872685186</v>
      </c>
      <c r="B167" s="2">
        <v>43269.602696759262</v>
      </c>
      <c r="C167">
        <v>1972</v>
      </c>
      <c r="D167">
        <v>41.339294433593999</v>
      </c>
      <c r="E167">
        <v>-92.809501647949006</v>
      </c>
      <c r="F167" s="9" t="s">
        <v>2248</v>
      </c>
      <c r="G167" t="s">
        <v>1474</v>
      </c>
      <c r="H167" s="9" t="s">
        <v>1475</v>
      </c>
      <c r="I167" t="s">
        <v>17</v>
      </c>
      <c r="J167">
        <v>230</v>
      </c>
      <c r="K167" t="s">
        <v>17</v>
      </c>
      <c r="L167">
        <v>11.03</v>
      </c>
      <c r="M167" t="s">
        <v>21</v>
      </c>
      <c r="O167">
        <v>1000</v>
      </c>
      <c r="P167" t="s">
        <v>1476</v>
      </c>
      <c r="Q167">
        <v>25.75</v>
      </c>
      <c r="R167">
        <v>44.15</v>
      </c>
      <c r="T167">
        <v>22</v>
      </c>
      <c r="U167" t="s">
        <v>17</v>
      </c>
      <c r="V167">
        <v>11.03</v>
      </c>
      <c r="W167" t="s">
        <v>21</v>
      </c>
      <c r="Y167">
        <v>1000</v>
      </c>
      <c r="Z167" t="s">
        <v>1476</v>
      </c>
      <c r="AA167">
        <v>99.35</v>
      </c>
      <c r="AB167" t="s">
        <v>75</v>
      </c>
      <c r="AD167" t="s">
        <v>19</v>
      </c>
      <c r="AJ167">
        <v>205</v>
      </c>
      <c r="AK167">
        <v>22</v>
      </c>
      <c r="AL167">
        <v>13.5</v>
      </c>
      <c r="AM167" t="s">
        <v>17</v>
      </c>
      <c r="AN167">
        <v>8.82</v>
      </c>
      <c r="AO167">
        <v>1000</v>
      </c>
      <c r="AP167" t="s">
        <v>21</v>
      </c>
      <c r="AR167" t="s">
        <v>1477</v>
      </c>
      <c r="AT167">
        <v>8.82</v>
      </c>
      <c r="AU167" t="s">
        <v>1478</v>
      </c>
      <c r="AV167" t="s">
        <v>19</v>
      </c>
      <c r="BA167">
        <v>13.36</v>
      </c>
      <c r="BB167" t="s">
        <v>17</v>
      </c>
      <c r="BC167">
        <v>8.82</v>
      </c>
      <c r="BD167">
        <v>1000</v>
      </c>
      <c r="BE167" t="s">
        <v>21</v>
      </c>
      <c r="BG167" t="s">
        <v>1477</v>
      </c>
      <c r="BI167">
        <v>8.82</v>
      </c>
      <c r="BJ167" t="s">
        <v>1478</v>
      </c>
      <c r="BK167" t="s">
        <v>19</v>
      </c>
      <c r="BP167" t="s">
        <v>17</v>
      </c>
      <c r="BQ167">
        <v>5</v>
      </c>
      <c r="BR167">
        <v>5</v>
      </c>
      <c r="BS167" t="s">
        <v>38</v>
      </c>
      <c r="BU167" t="s">
        <v>1479</v>
      </c>
      <c r="BV167" t="s">
        <v>1480</v>
      </c>
      <c r="BW167" t="s">
        <v>20</v>
      </c>
      <c r="BY167" t="s">
        <v>20</v>
      </c>
    </row>
    <row r="168" spans="1:79" x14ac:dyDescent="0.25">
      <c r="A168" s="2">
        <v>43252.489027777781</v>
      </c>
      <c r="B168" s="2">
        <v>43252.500636574077</v>
      </c>
      <c r="C168">
        <v>1003</v>
      </c>
      <c r="D168">
        <v>43.059997558593999</v>
      </c>
      <c r="E168">
        <v>-91.056800842285</v>
      </c>
      <c r="F168" s="9" t="s">
        <v>2219</v>
      </c>
      <c r="G168" t="s">
        <v>81</v>
      </c>
      <c r="H168" s="9" t="s">
        <v>82</v>
      </c>
      <c r="I168" t="s">
        <v>17</v>
      </c>
      <c r="J168">
        <v>498</v>
      </c>
      <c r="K168" t="s">
        <v>17</v>
      </c>
      <c r="L168" s="7">
        <v>21.08</v>
      </c>
      <c r="M168" t="s">
        <v>21</v>
      </c>
      <c r="O168">
        <v>0</v>
      </c>
      <c r="P168" s="7">
        <v>4.3</v>
      </c>
      <c r="Q168" s="7">
        <v>45.58</v>
      </c>
      <c r="R168" s="7">
        <v>64.08</v>
      </c>
      <c r="T168">
        <v>100</v>
      </c>
      <c r="U168" t="s">
        <v>17</v>
      </c>
      <c r="V168" s="7">
        <v>21.08</v>
      </c>
      <c r="W168" t="s">
        <v>21</v>
      </c>
      <c r="Y168">
        <v>0</v>
      </c>
      <c r="Z168" s="7">
        <v>4.3</v>
      </c>
      <c r="AA168" s="7">
        <v>128.58000000000001</v>
      </c>
      <c r="AB168" s="7">
        <v>881.08</v>
      </c>
      <c r="AD168" t="s">
        <v>22</v>
      </c>
      <c r="AF168" t="s">
        <v>83</v>
      </c>
      <c r="AJ168">
        <v>498</v>
      </c>
      <c r="AK168">
        <v>100</v>
      </c>
      <c r="AL168" s="7">
        <v>49</v>
      </c>
      <c r="AM168" t="s">
        <v>17</v>
      </c>
      <c r="AN168" s="7">
        <v>30.38</v>
      </c>
      <c r="AO168">
        <v>0</v>
      </c>
      <c r="AP168" t="s">
        <v>21</v>
      </c>
      <c r="AR168" s="7">
        <v>5.45</v>
      </c>
      <c r="AT168" t="s">
        <v>84</v>
      </c>
      <c r="AV168" t="s">
        <v>22</v>
      </c>
      <c r="AX168" t="s">
        <v>85</v>
      </c>
      <c r="BA168" s="7">
        <v>100</v>
      </c>
      <c r="BB168" t="s">
        <v>17</v>
      </c>
      <c r="BC168" s="7">
        <v>30.38</v>
      </c>
      <c r="BD168">
        <v>0</v>
      </c>
      <c r="BE168" t="s">
        <v>21</v>
      </c>
      <c r="BG168" t="s">
        <v>86</v>
      </c>
      <c r="BI168" t="s">
        <v>87</v>
      </c>
      <c r="BK168" t="s">
        <v>22</v>
      </c>
      <c r="BM168" t="s">
        <v>85</v>
      </c>
      <c r="BP168" t="s">
        <v>20</v>
      </c>
      <c r="BW168" t="s">
        <v>20</v>
      </c>
      <c r="BY168" t="s">
        <v>20</v>
      </c>
    </row>
    <row r="169" spans="1:79" x14ac:dyDescent="0.25">
      <c r="A169" s="2">
        <v>43259.459629629629</v>
      </c>
      <c r="B169" s="2">
        <v>43259.466956018521</v>
      </c>
      <c r="C169">
        <v>633</v>
      </c>
      <c r="D169">
        <v>43.443206787108998</v>
      </c>
      <c r="E169">
        <v>-96.466201782227003</v>
      </c>
      <c r="F169" s="9" t="s">
        <v>879</v>
      </c>
      <c r="G169" t="s">
        <v>880</v>
      </c>
      <c r="H169" s="9" t="s">
        <v>881</v>
      </c>
      <c r="I169" t="s">
        <v>17</v>
      </c>
      <c r="J169">
        <v>380</v>
      </c>
      <c r="K169" t="s">
        <v>17</v>
      </c>
      <c r="L169">
        <v>19</v>
      </c>
      <c r="M169" t="s">
        <v>38</v>
      </c>
      <c r="N169" t="s">
        <v>317</v>
      </c>
      <c r="O169">
        <v>1000</v>
      </c>
      <c r="P169">
        <v>2.4500000000000002</v>
      </c>
      <c r="Q169" s="7">
        <v>28.8</v>
      </c>
      <c r="R169" s="7">
        <v>41.05</v>
      </c>
      <c r="T169">
        <v>20</v>
      </c>
      <c r="U169" t="s">
        <v>17</v>
      </c>
      <c r="V169" s="7">
        <v>19</v>
      </c>
      <c r="W169" t="s">
        <v>38</v>
      </c>
      <c r="X169" t="s">
        <v>317</v>
      </c>
      <c r="Y169" s="4">
        <v>1000</v>
      </c>
      <c r="Z169" s="7">
        <v>2.4500000000000002</v>
      </c>
      <c r="AA169" s="7">
        <v>77.8</v>
      </c>
      <c r="AB169" t="s">
        <v>95</v>
      </c>
      <c r="AD169" t="s">
        <v>80</v>
      </c>
      <c r="AJ169">
        <v>380</v>
      </c>
      <c r="AK169">
        <v>20</v>
      </c>
      <c r="AL169" s="7">
        <v>19</v>
      </c>
      <c r="AM169" t="s">
        <v>17</v>
      </c>
      <c r="AN169" s="7">
        <v>19</v>
      </c>
      <c r="AO169" t="s">
        <v>882</v>
      </c>
      <c r="AP169" t="s">
        <v>38</v>
      </c>
      <c r="AQ169" t="s">
        <v>883</v>
      </c>
      <c r="AR169" s="7">
        <v>19</v>
      </c>
      <c r="AV169" t="s">
        <v>19</v>
      </c>
      <c r="BA169" s="7">
        <v>19</v>
      </c>
      <c r="BB169" t="s">
        <v>17</v>
      </c>
      <c r="BC169" s="7">
        <v>19</v>
      </c>
      <c r="BD169" t="s">
        <v>882</v>
      </c>
      <c r="BE169" t="s">
        <v>38</v>
      </c>
      <c r="BF169" t="s">
        <v>102</v>
      </c>
      <c r="BG169" s="7">
        <v>19</v>
      </c>
      <c r="BK169" t="s">
        <v>19</v>
      </c>
      <c r="BP169" t="s">
        <v>20</v>
      </c>
      <c r="BW169" t="s">
        <v>20</v>
      </c>
      <c r="BY169" t="s">
        <v>17</v>
      </c>
      <c r="BZ169" s="7">
        <v>1</v>
      </c>
    </row>
    <row r="170" spans="1:79" x14ac:dyDescent="0.25">
      <c r="A170" s="2">
        <v>43255.555393518516</v>
      </c>
      <c r="B170" s="2">
        <v>43255.558715277781</v>
      </c>
      <c r="C170">
        <v>287</v>
      </c>
      <c r="D170">
        <v>42.750396728516002</v>
      </c>
      <c r="E170">
        <v>-95.581703186035</v>
      </c>
      <c r="F170" s="9" t="s">
        <v>2167</v>
      </c>
      <c r="G170" t="s">
        <v>534</v>
      </c>
      <c r="H170" s="9" t="s">
        <v>535</v>
      </c>
      <c r="I170" t="s">
        <v>17</v>
      </c>
      <c r="J170">
        <v>75</v>
      </c>
      <c r="K170" t="s">
        <v>17</v>
      </c>
      <c r="L170">
        <v>9.25</v>
      </c>
      <c r="M170" t="s">
        <v>21</v>
      </c>
      <c r="O170">
        <v>1000</v>
      </c>
      <c r="P170">
        <v>4.25</v>
      </c>
      <c r="Q170">
        <v>27.25</v>
      </c>
      <c r="R170">
        <v>54.5</v>
      </c>
      <c r="T170">
        <v>4</v>
      </c>
      <c r="U170" t="s">
        <v>17</v>
      </c>
      <c r="V170">
        <v>9.25</v>
      </c>
      <c r="W170" t="s">
        <v>21</v>
      </c>
      <c r="Y170">
        <v>1000</v>
      </c>
      <c r="Z170">
        <v>4.5</v>
      </c>
      <c r="AD170" t="s">
        <v>19</v>
      </c>
      <c r="AJ170">
        <v>75</v>
      </c>
      <c r="AK170">
        <v>4</v>
      </c>
      <c r="AL170">
        <v>15</v>
      </c>
      <c r="AM170" t="s">
        <v>17</v>
      </c>
      <c r="AN170">
        <v>15</v>
      </c>
      <c r="AU170" t="s">
        <v>536</v>
      </c>
      <c r="AV170" t="s">
        <v>19</v>
      </c>
      <c r="BA170">
        <v>15</v>
      </c>
      <c r="BB170" t="s">
        <v>17</v>
      </c>
      <c r="BC170">
        <v>15</v>
      </c>
      <c r="BJ170" t="s">
        <v>536</v>
      </c>
      <c r="BK170" t="s">
        <v>19</v>
      </c>
      <c r="BP170" t="s">
        <v>20</v>
      </c>
      <c r="BW170" t="s">
        <v>20</v>
      </c>
      <c r="BY170" t="s">
        <v>20</v>
      </c>
    </row>
    <row r="171" spans="1:79" x14ac:dyDescent="0.25">
      <c r="A171" s="2">
        <v>43252.539305555554</v>
      </c>
      <c r="B171" s="2">
        <v>43252.552199074074</v>
      </c>
      <c r="C171">
        <v>1114</v>
      </c>
      <c r="D171">
        <v>42.791793823242003</v>
      </c>
      <c r="E171">
        <v>-93.389801025390994</v>
      </c>
      <c r="F171" s="9" t="s">
        <v>184</v>
      </c>
      <c r="G171" t="s">
        <v>185</v>
      </c>
      <c r="H171" s="9" t="s">
        <v>186</v>
      </c>
      <c r="I171" t="s">
        <v>17</v>
      </c>
      <c r="J171">
        <v>240</v>
      </c>
      <c r="K171" t="s">
        <v>17</v>
      </c>
      <c r="L171">
        <v>15</v>
      </c>
      <c r="M171" t="s">
        <v>21</v>
      </c>
      <c r="O171">
        <v>2000</v>
      </c>
      <c r="P171">
        <v>2E-3</v>
      </c>
      <c r="Q171">
        <v>21</v>
      </c>
      <c r="R171">
        <v>30</v>
      </c>
      <c r="T171">
        <v>10</v>
      </c>
      <c r="U171" t="s">
        <v>17</v>
      </c>
      <c r="V171">
        <v>15</v>
      </c>
      <c r="W171" t="s">
        <v>21</v>
      </c>
      <c r="Y171">
        <v>2000</v>
      </c>
      <c r="Z171">
        <v>2E-3</v>
      </c>
      <c r="AA171" t="s">
        <v>95</v>
      </c>
      <c r="AB171" t="s">
        <v>95</v>
      </c>
      <c r="AD171" t="s">
        <v>42</v>
      </c>
      <c r="AH171" t="s">
        <v>187</v>
      </c>
      <c r="AI171" t="s">
        <v>188</v>
      </c>
      <c r="AJ171">
        <v>240</v>
      </c>
      <c r="AK171">
        <v>10</v>
      </c>
      <c r="AL171">
        <v>17</v>
      </c>
      <c r="AM171" t="s">
        <v>20</v>
      </c>
      <c r="AT171" t="s">
        <v>189</v>
      </c>
      <c r="AV171" t="s">
        <v>19</v>
      </c>
      <c r="BA171">
        <v>13</v>
      </c>
      <c r="BB171" t="s">
        <v>20</v>
      </c>
      <c r="BI171" t="s">
        <v>190</v>
      </c>
      <c r="BK171" t="s">
        <v>19</v>
      </c>
      <c r="BP171" t="s">
        <v>47</v>
      </c>
      <c r="BW171" t="s">
        <v>17</v>
      </c>
      <c r="BX171">
        <v>15</v>
      </c>
      <c r="BY171" t="s">
        <v>20</v>
      </c>
      <c r="CA171" t="s">
        <v>191</v>
      </c>
    </row>
    <row r="172" spans="1:79" x14ac:dyDescent="0.25">
      <c r="A172" s="2">
        <v>43252.805601851855</v>
      </c>
      <c r="B172" s="2">
        <v>43252.820347222223</v>
      </c>
      <c r="C172">
        <v>1273</v>
      </c>
      <c r="D172">
        <v>41.878692626952997</v>
      </c>
      <c r="E172">
        <v>-92.970901489257997</v>
      </c>
      <c r="F172" s="9" t="s">
        <v>2165</v>
      </c>
      <c r="G172" t="s">
        <v>344</v>
      </c>
      <c r="H172" s="9" t="s">
        <v>345</v>
      </c>
      <c r="I172" t="s">
        <v>17</v>
      </c>
      <c r="J172">
        <v>100</v>
      </c>
      <c r="K172" t="s">
        <v>17</v>
      </c>
      <c r="L172">
        <v>19.5</v>
      </c>
      <c r="M172" t="s">
        <v>21</v>
      </c>
      <c r="O172">
        <v>1000</v>
      </c>
      <c r="P172">
        <v>10.5</v>
      </c>
      <c r="Q172">
        <v>61.5</v>
      </c>
      <c r="R172">
        <v>114</v>
      </c>
      <c r="T172">
        <v>13</v>
      </c>
      <c r="U172" t="s">
        <v>17</v>
      </c>
      <c r="V172">
        <v>19.5</v>
      </c>
      <c r="W172" t="s">
        <v>21</v>
      </c>
      <c r="Y172">
        <v>1000</v>
      </c>
      <c r="Z172">
        <v>10.5</v>
      </c>
      <c r="AA172">
        <v>271.5</v>
      </c>
      <c r="AB172" t="s">
        <v>75</v>
      </c>
      <c r="AD172" t="s">
        <v>19</v>
      </c>
      <c r="AJ172">
        <v>100</v>
      </c>
      <c r="AK172">
        <v>12</v>
      </c>
      <c r="AL172">
        <v>50.5</v>
      </c>
      <c r="AM172" t="s">
        <v>17</v>
      </c>
      <c r="AN172">
        <v>34</v>
      </c>
      <c r="AO172">
        <v>1000</v>
      </c>
      <c r="AP172" t="s">
        <v>21</v>
      </c>
      <c r="AR172">
        <v>10</v>
      </c>
      <c r="AV172" t="s">
        <v>147</v>
      </c>
      <c r="AY172" t="s">
        <v>346</v>
      </c>
      <c r="BA172">
        <v>34</v>
      </c>
      <c r="BB172" t="s">
        <v>17</v>
      </c>
      <c r="BC172">
        <v>34</v>
      </c>
      <c r="BD172">
        <v>1000</v>
      </c>
      <c r="BE172" t="s">
        <v>21</v>
      </c>
      <c r="BG172">
        <v>10</v>
      </c>
      <c r="BK172" t="s">
        <v>42</v>
      </c>
      <c r="BO172" t="s">
        <v>347</v>
      </c>
      <c r="BP172" t="s">
        <v>20</v>
      </c>
      <c r="BW172" t="s">
        <v>20</v>
      </c>
      <c r="BY172" t="s">
        <v>20</v>
      </c>
    </row>
    <row r="173" spans="1:79" x14ac:dyDescent="0.25">
      <c r="A173" s="2">
        <v>43252.677766203706</v>
      </c>
      <c r="B173" s="2">
        <v>43252.681157407409</v>
      </c>
      <c r="C173">
        <v>293</v>
      </c>
      <c r="D173">
        <v>42.495498657227003</v>
      </c>
      <c r="E173">
        <v>-96.20369720459</v>
      </c>
      <c r="F173" s="9" t="s">
        <v>322</v>
      </c>
      <c r="G173" t="s">
        <v>323</v>
      </c>
      <c r="H173" s="9" t="s">
        <v>324</v>
      </c>
      <c r="I173" t="s">
        <v>17</v>
      </c>
      <c r="J173">
        <v>334</v>
      </c>
      <c r="K173" t="s">
        <v>17</v>
      </c>
      <c r="L173">
        <v>20</v>
      </c>
      <c r="M173" t="s">
        <v>21</v>
      </c>
      <c r="O173">
        <v>1000</v>
      </c>
      <c r="P173">
        <v>2.5500000000000002E-3</v>
      </c>
      <c r="Q173">
        <v>30.2</v>
      </c>
      <c r="R173">
        <v>42.95</v>
      </c>
      <c r="T173">
        <v>26</v>
      </c>
      <c r="U173" t="s">
        <v>17</v>
      </c>
      <c r="V173">
        <v>20</v>
      </c>
      <c r="W173" t="s">
        <v>21</v>
      </c>
      <c r="Y173">
        <v>1000</v>
      </c>
      <c r="Z173">
        <v>2.5500000000000002E-3</v>
      </c>
      <c r="AA173">
        <v>81.2</v>
      </c>
      <c r="AB173">
        <v>527.45000000000005</v>
      </c>
      <c r="AD173" t="s">
        <v>19</v>
      </c>
      <c r="AJ173">
        <v>331</v>
      </c>
      <c r="AK173">
        <v>26</v>
      </c>
      <c r="AL173">
        <v>13</v>
      </c>
      <c r="AM173" t="s">
        <v>17</v>
      </c>
      <c r="AN173">
        <v>13</v>
      </c>
      <c r="AO173" t="s">
        <v>150</v>
      </c>
      <c r="AP173" t="s">
        <v>38</v>
      </c>
      <c r="AQ173" t="s">
        <v>102</v>
      </c>
      <c r="AR173">
        <v>0</v>
      </c>
      <c r="AS173">
        <v>13</v>
      </c>
      <c r="AT173">
        <v>13</v>
      </c>
      <c r="AV173" t="s">
        <v>19</v>
      </c>
      <c r="BA173">
        <v>13</v>
      </c>
      <c r="BB173" t="s">
        <v>17</v>
      </c>
      <c r="BC173">
        <v>13</v>
      </c>
      <c r="BD173">
        <v>1000</v>
      </c>
      <c r="BE173" t="s">
        <v>21</v>
      </c>
      <c r="BG173">
        <v>1.5E-3</v>
      </c>
      <c r="BI173">
        <v>13</v>
      </c>
      <c r="BK173" t="s">
        <v>19</v>
      </c>
      <c r="BP173" t="s">
        <v>20</v>
      </c>
      <c r="BW173" t="s">
        <v>20</v>
      </c>
      <c r="BY173" t="s">
        <v>17</v>
      </c>
      <c r="BZ173">
        <v>4</v>
      </c>
    </row>
    <row r="174" spans="1:79" x14ac:dyDescent="0.25">
      <c r="A174" s="2">
        <v>43270.449953703705</v>
      </c>
      <c r="B174" s="2">
        <v>43271.367361111108</v>
      </c>
      <c r="C174">
        <v>79263</v>
      </c>
      <c r="D174">
        <v>42.780899047852003</v>
      </c>
      <c r="E174">
        <v>-96.213203430175994</v>
      </c>
      <c r="F174" s="9" t="s">
        <v>2207</v>
      </c>
      <c r="G174" t="s">
        <v>1865</v>
      </c>
      <c r="H174" s="9" t="s">
        <v>1866</v>
      </c>
      <c r="I174" t="s">
        <v>17</v>
      </c>
      <c r="J174">
        <v>3966</v>
      </c>
      <c r="K174" t="s">
        <v>17</v>
      </c>
      <c r="L174">
        <v>13</v>
      </c>
      <c r="M174" t="s">
        <v>21</v>
      </c>
      <c r="O174" t="s">
        <v>1867</v>
      </c>
      <c r="P174" t="s">
        <v>1868</v>
      </c>
      <c r="Q174" s="7">
        <v>20.5</v>
      </c>
      <c r="R174" s="7">
        <v>33</v>
      </c>
      <c r="T174">
        <v>400</v>
      </c>
      <c r="U174" t="s">
        <v>17</v>
      </c>
      <c r="V174" s="7">
        <v>13</v>
      </c>
      <c r="W174" t="s">
        <v>21</v>
      </c>
      <c r="Y174" t="s">
        <v>1867</v>
      </c>
      <c r="Z174" t="s">
        <v>1869</v>
      </c>
      <c r="AA174" s="7">
        <v>70.5</v>
      </c>
      <c r="AB174" s="7">
        <v>349.3</v>
      </c>
      <c r="AD174" t="s">
        <v>19</v>
      </c>
      <c r="AJ174">
        <v>3808</v>
      </c>
      <c r="AK174">
        <v>376</v>
      </c>
      <c r="AL174">
        <v>18</v>
      </c>
      <c r="AM174" t="s">
        <v>17</v>
      </c>
      <c r="AN174">
        <v>7.72</v>
      </c>
      <c r="AO174">
        <v>0</v>
      </c>
      <c r="AP174" t="s">
        <v>38</v>
      </c>
      <c r="AQ174" t="s">
        <v>62</v>
      </c>
      <c r="AR174" t="s">
        <v>1870</v>
      </c>
      <c r="AS174" t="s">
        <v>1871</v>
      </c>
      <c r="AV174" t="s">
        <v>19</v>
      </c>
      <c r="BA174" s="7">
        <v>282</v>
      </c>
      <c r="BB174" t="s">
        <v>17</v>
      </c>
      <c r="BC174" s="7">
        <v>7.72</v>
      </c>
      <c r="BD174">
        <v>0</v>
      </c>
      <c r="BE174" t="s">
        <v>38</v>
      </c>
      <c r="BF174" t="s">
        <v>62</v>
      </c>
      <c r="BG174" t="s">
        <v>1870</v>
      </c>
      <c r="BH174" t="s">
        <v>1872</v>
      </c>
      <c r="BK174" t="s">
        <v>19</v>
      </c>
      <c r="BP174" t="s">
        <v>17</v>
      </c>
      <c r="BQ174">
        <v>4</v>
      </c>
      <c r="BR174">
        <v>7</v>
      </c>
      <c r="BS174" t="s">
        <v>38</v>
      </c>
      <c r="BU174" t="s">
        <v>62</v>
      </c>
      <c r="BV174" t="s">
        <v>1064</v>
      </c>
      <c r="BW174" t="s">
        <v>17</v>
      </c>
      <c r="BX174">
        <v>11</v>
      </c>
      <c r="BY174" t="s">
        <v>20</v>
      </c>
    </row>
    <row r="175" spans="1:79" x14ac:dyDescent="0.25">
      <c r="A175" s="2">
        <v>43252.490636574075</v>
      </c>
      <c r="B175" s="2">
        <v>43252.5003125</v>
      </c>
      <c r="C175">
        <v>836</v>
      </c>
      <c r="D175">
        <v>41.579803466797003</v>
      </c>
      <c r="E175">
        <v>-90.625</v>
      </c>
      <c r="F175" s="9" t="s">
        <v>2223</v>
      </c>
      <c r="G175" t="s">
        <v>78</v>
      </c>
      <c r="H175" s="9" t="s">
        <v>79</v>
      </c>
      <c r="I175" t="s">
        <v>17</v>
      </c>
      <c r="K175" t="s">
        <v>20</v>
      </c>
      <c r="U175" t="s">
        <v>20</v>
      </c>
      <c r="AJ175">
        <v>1700</v>
      </c>
      <c r="AK175">
        <v>200</v>
      </c>
      <c r="AL175">
        <v>38</v>
      </c>
      <c r="AM175" t="s">
        <v>17</v>
      </c>
      <c r="AN175">
        <v>19.5</v>
      </c>
      <c r="AO175">
        <v>500</v>
      </c>
      <c r="AP175" t="s">
        <v>21</v>
      </c>
      <c r="AR175">
        <v>1.8</v>
      </c>
      <c r="AV175" t="s">
        <v>80</v>
      </c>
      <c r="BA175">
        <v>38</v>
      </c>
      <c r="BB175" t="s">
        <v>17</v>
      </c>
      <c r="BC175">
        <v>21.8</v>
      </c>
      <c r="BD175">
        <v>500</v>
      </c>
      <c r="BE175" t="s">
        <v>21</v>
      </c>
      <c r="BG175">
        <v>1.8</v>
      </c>
      <c r="BK175" t="s">
        <v>80</v>
      </c>
      <c r="BP175" t="s">
        <v>47</v>
      </c>
      <c r="BW175" t="s">
        <v>20</v>
      </c>
      <c r="BY175" t="s">
        <v>20</v>
      </c>
    </row>
    <row r="176" spans="1:79" x14ac:dyDescent="0.25">
      <c r="A176" s="2">
        <v>43256.359710648147</v>
      </c>
      <c r="B176" s="2">
        <v>43256.370381944442</v>
      </c>
      <c r="C176">
        <v>922</v>
      </c>
      <c r="D176">
        <v>42.676498413086001</v>
      </c>
      <c r="E176">
        <v>-95.161499023437997</v>
      </c>
      <c r="F176" s="9" t="s">
        <v>585</v>
      </c>
      <c r="G176" t="s">
        <v>586</v>
      </c>
      <c r="H176" s="9" t="s">
        <v>587</v>
      </c>
      <c r="I176" t="s">
        <v>17</v>
      </c>
      <c r="J176">
        <v>100</v>
      </c>
      <c r="K176" t="s">
        <v>17</v>
      </c>
      <c r="L176">
        <v>15</v>
      </c>
      <c r="M176" t="s">
        <v>21</v>
      </c>
      <c r="O176">
        <v>2000</v>
      </c>
      <c r="P176" t="s">
        <v>588</v>
      </c>
      <c r="Q176">
        <v>22.5</v>
      </c>
      <c r="R176">
        <v>35</v>
      </c>
      <c r="T176">
        <v>25</v>
      </c>
      <c r="U176" t="s">
        <v>17</v>
      </c>
      <c r="V176">
        <v>15</v>
      </c>
      <c r="W176" t="s">
        <v>21</v>
      </c>
      <c r="Y176">
        <v>2000</v>
      </c>
      <c r="Z176">
        <v>2.5</v>
      </c>
      <c r="AA176">
        <v>72.5</v>
      </c>
      <c r="AB176">
        <v>510</v>
      </c>
      <c r="AD176" t="s">
        <v>42</v>
      </c>
      <c r="AH176" t="s">
        <v>589</v>
      </c>
      <c r="AJ176">
        <v>100</v>
      </c>
      <c r="AK176">
        <v>25</v>
      </c>
      <c r="AL176">
        <v>32.5</v>
      </c>
      <c r="AM176" t="s">
        <v>17</v>
      </c>
      <c r="AN176">
        <v>25</v>
      </c>
      <c r="AO176">
        <v>2000</v>
      </c>
      <c r="AP176" t="s">
        <v>21</v>
      </c>
      <c r="AR176" t="s">
        <v>590</v>
      </c>
      <c r="AT176">
        <v>2.5</v>
      </c>
      <c r="AV176" t="s">
        <v>42</v>
      </c>
      <c r="AZ176" t="s">
        <v>591</v>
      </c>
      <c r="BA176">
        <v>37.5</v>
      </c>
      <c r="BB176" t="s">
        <v>17</v>
      </c>
      <c r="BC176">
        <v>25</v>
      </c>
      <c r="BD176">
        <v>2000</v>
      </c>
      <c r="BE176" t="s">
        <v>21</v>
      </c>
      <c r="BG176" t="s">
        <v>590</v>
      </c>
      <c r="BI176" t="s">
        <v>590</v>
      </c>
      <c r="BK176" t="s">
        <v>42</v>
      </c>
      <c r="BO176" t="s">
        <v>592</v>
      </c>
      <c r="BP176" t="s">
        <v>20</v>
      </c>
      <c r="BW176" t="s">
        <v>17</v>
      </c>
      <c r="BX176">
        <v>18</v>
      </c>
      <c r="BY176" t="s">
        <v>20</v>
      </c>
    </row>
    <row r="177" spans="1:79" x14ac:dyDescent="0.25">
      <c r="A177" s="2">
        <v>43269.433206018519</v>
      </c>
      <c r="B177" s="2">
        <v>43269.437916666669</v>
      </c>
      <c r="C177">
        <v>406</v>
      </c>
      <c r="D177">
        <v>41.721694946288999</v>
      </c>
      <c r="E177">
        <v>-92.717597961425994</v>
      </c>
      <c r="F177" s="9" t="s">
        <v>2186</v>
      </c>
      <c r="G177" t="s">
        <v>1139</v>
      </c>
      <c r="H177" s="9" t="s">
        <v>1140</v>
      </c>
      <c r="I177" t="s">
        <v>17</v>
      </c>
      <c r="J177" t="s">
        <v>95</v>
      </c>
      <c r="K177" t="s">
        <v>20</v>
      </c>
      <c r="T177" t="s">
        <v>1141</v>
      </c>
      <c r="U177" t="s">
        <v>20</v>
      </c>
      <c r="AJ177">
        <v>155</v>
      </c>
      <c r="AL177">
        <v>45</v>
      </c>
      <c r="AM177" t="s">
        <v>17</v>
      </c>
      <c r="AN177" t="s">
        <v>1142</v>
      </c>
      <c r="AR177">
        <v>45</v>
      </c>
      <c r="AV177" t="s">
        <v>59</v>
      </c>
      <c r="BB177" t="s">
        <v>20</v>
      </c>
      <c r="BP177" t="s">
        <v>20</v>
      </c>
      <c r="BW177" t="s">
        <v>20</v>
      </c>
      <c r="BY177" t="s">
        <v>20</v>
      </c>
    </row>
    <row r="178" spans="1:79" x14ac:dyDescent="0.25">
      <c r="A178" s="2">
        <v>43272.352951388886</v>
      </c>
      <c r="B178" s="2">
        <v>43272.361250000002</v>
      </c>
      <c r="C178">
        <v>716</v>
      </c>
      <c r="D178">
        <v>41.310104370117003</v>
      </c>
      <c r="E178">
        <v>-95.099700927734006</v>
      </c>
      <c r="F178" s="9" t="s">
        <v>2263</v>
      </c>
      <c r="G178" t="s">
        <v>1964</v>
      </c>
      <c r="H178" s="9" t="s">
        <v>1966</v>
      </c>
      <c r="I178" t="s">
        <v>17</v>
      </c>
      <c r="J178">
        <v>200</v>
      </c>
      <c r="K178" t="s">
        <v>17</v>
      </c>
      <c r="L178">
        <v>17.5</v>
      </c>
      <c r="M178" t="s">
        <v>21</v>
      </c>
      <c r="O178">
        <v>100</v>
      </c>
      <c r="P178">
        <v>2.2000000000000002</v>
      </c>
      <c r="Q178">
        <v>110</v>
      </c>
      <c r="R178">
        <v>220</v>
      </c>
      <c r="T178">
        <v>5</v>
      </c>
      <c r="U178" t="s">
        <v>17</v>
      </c>
      <c r="V178">
        <v>17.5</v>
      </c>
      <c r="W178" t="s">
        <v>21</v>
      </c>
      <c r="Y178">
        <v>100</v>
      </c>
      <c r="Z178">
        <v>2.2000000000000002</v>
      </c>
      <c r="AC178" t="s">
        <v>647</v>
      </c>
      <c r="AD178" t="s">
        <v>42</v>
      </c>
      <c r="AH178" t="s">
        <v>287</v>
      </c>
      <c r="AJ178">
        <v>200</v>
      </c>
      <c r="AL178">
        <v>40</v>
      </c>
      <c r="AM178" t="s">
        <v>20</v>
      </c>
      <c r="AT178">
        <v>9</v>
      </c>
      <c r="AV178" t="s">
        <v>22</v>
      </c>
      <c r="AW178">
        <v>13.6</v>
      </c>
      <c r="AX178">
        <v>281000</v>
      </c>
      <c r="BA178">
        <v>40</v>
      </c>
      <c r="BB178" t="s">
        <v>17</v>
      </c>
      <c r="BC178">
        <v>13.6</v>
      </c>
      <c r="BD178">
        <v>100</v>
      </c>
      <c r="BE178" t="s">
        <v>21</v>
      </c>
      <c r="BG178">
        <v>0.9</v>
      </c>
      <c r="BJ178" t="s">
        <v>287</v>
      </c>
      <c r="BK178" t="s">
        <v>59</v>
      </c>
      <c r="BM178">
        <v>238000</v>
      </c>
      <c r="BP178" t="s">
        <v>47</v>
      </c>
      <c r="BW178" t="s">
        <v>20</v>
      </c>
      <c r="BY178" t="s">
        <v>20</v>
      </c>
    </row>
    <row r="179" spans="1:79" x14ac:dyDescent="0.25">
      <c r="A179" s="2">
        <v>43256.380127314813</v>
      </c>
      <c r="B179" s="2">
        <v>43256.409074074072</v>
      </c>
      <c r="C179">
        <v>2500</v>
      </c>
      <c r="D179">
        <v>41.412994384766002</v>
      </c>
      <c r="E179">
        <v>-92.922996520995994</v>
      </c>
      <c r="F179" s="9" t="s">
        <v>622</v>
      </c>
      <c r="G179" t="s">
        <v>623</v>
      </c>
      <c r="H179" s="9" t="s">
        <v>624</v>
      </c>
      <c r="I179" t="s">
        <v>17</v>
      </c>
      <c r="J179">
        <v>247</v>
      </c>
      <c r="K179" t="s">
        <v>17</v>
      </c>
      <c r="L179">
        <v>17.73</v>
      </c>
      <c r="M179" t="s">
        <v>21</v>
      </c>
      <c r="O179">
        <v>1000</v>
      </c>
      <c r="P179" t="s">
        <v>625</v>
      </c>
      <c r="Q179">
        <v>30.29</v>
      </c>
      <c r="R179">
        <v>45.99</v>
      </c>
      <c r="T179">
        <v>31</v>
      </c>
      <c r="U179" t="s">
        <v>17</v>
      </c>
      <c r="V179">
        <v>17.73</v>
      </c>
      <c r="W179" t="s">
        <v>21</v>
      </c>
      <c r="Y179">
        <v>1000</v>
      </c>
      <c r="Z179">
        <v>3.14</v>
      </c>
      <c r="AA179">
        <v>93.09</v>
      </c>
      <c r="AB179">
        <v>642.59</v>
      </c>
      <c r="AD179" t="s">
        <v>19</v>
      </c>
      <c r="AE179" t="s">
        <v>626</v>
      </c>
      <c r="AJ179">
        <v>247</v>
      </c>
      <c r="AK179">
        <v>31</v>
      </c>
      <c r="AL179">
        <v>28.38</v>
      </c>
      <c r="AM179" t="s">
        <v>17</v>
      </c>
      <c r="AN179">
        <v>15.96</v>
      </c>
      <c r="AO179">
        <v>1000</v>
      </c>
      <c r="AP179" t="s">
        <v>21</v>
      </c>
      <c r="AR179">
        <v>6.21</v>
      </c>
      <c r="AT179" t="s">
        <v>627</v>
      </c>
      <c r="AV179" t="s">
        <v>19</v>
      </c>
      <c r="AW179" t="s">
        <v>628</v>
      </c>
      <c r="BA179">
        <v>28.38</v>
      </c>
      <c r="BB179" t="s">
        <v>17</v>
      </c>
      <c r="BC179">
        <v>15.96</v>
      </c>
      <c r="BD179">
        <v>1000</v>
      </c>
      <c r="BE179" t="s">
        <v>21</v>
      </c>
      <c r="BG179">
        <v>6.21</v>
      </c>
      <c r="BI179" t="s">
        <v>627</v>
      </c>
      <c r="BK179" t="s">
        <v>19</v>
      </c>
      <c r="BL179" t="s">
        <v>628</v>
      </c>
      <c r="BP179" t="s">
        <v>20</v>
      </c>
      <c r="BW179" t="s">
        <v>20</v>
      </c>
      <c r="BY179" t="s">
        <v>17</v>
      </c>
      <c r="BZ179">
        <v>4.75</v>
      </c>
    </row>
    <row r="180" spans="1:79" x14ac:dyDescent="0.25">
      <c r="A180" s="2">
        <v>43255.357233796298</v>
      </c>
      <c r="B180" s="2">
        <v>43255.357511574075</v>
      </c>
      <c r="C180">
        <v>23</v>
      </c>
      <c r="D180">
        <v>42.264602661132997</v>
      </c>
      <c r="E180">
        <v>-92.693000793457003</v>
      </c>
      <c r="F180" s="9" t="s">
        <v>401</v>
      </c>
      <c r="G180" t="s">
        <v>402</v>
      </c>
      <c r="H180" s="9" t="s">
        <v>403</v>
      </c>
      <c r="I180" t="s">
        <v>20</v>
      </c>
    </row>
    <row r="181" spans="1:79" x14ac:dyDescent="0.25">
      <c r="A181" s="2">
        <v>43255.714745370373</v>
      </c>
      <c r="B181" s="2">
        <v>43255.845219907409</v>
      </c>
      <c r="C181">
        <v>11273</v>
      </c>
      <c r="D181">
        <v>43.623397827147997</v>
      </c>
      <c r="E181">
        <v>-95.947601318359006</v>
      </c>
      <c r="F181" s="9" t="s">
        <v>566</v>
      </c>
      <c r="G181" t="s">
        <v>567</v>
      </c>
      <c r="H181" s="9" t="s">
        <v>568</v>
      </c>
      <c r="I181" t="s">
        <v>20</v>
      </c>
    </row>
    <row r="182" spans="1:79" x14ac:dyDescent="0.25">
      <c r="A182" s="2">
        <v>43269.767245370371</v>
      </c>
      <c r="B182" s="2">
        <v>43269.773530092592</v>
      </c>
      <c r="C182">
        <v>542</v>
      </c>
      <c r="D182">
        <v>41.180206298827997</v>
      </c>
      <c r="E182">
        <v>-93.701301574707003</v>
      </c>
      <c r="F182" s="9" t="s">
        <v>1596</v>
      </c>
      <c r="G182" t="s">
        <v>1597</v>
      </c>
      <c r="H182" s="9" t="s">
        <v>1598</v>
      </c>
      <c r="I182" t="s">
        <v>17</v>
      </c>
      <c r="J182">
        <v>100</v>
      </c>
      <c r="K182" t="s">
        <v>17</v>
      </c>
      <c r="L182">
        <v>30</v>
      </c>
      <c r="M182" t="s">
        <v>21</v>
      </c>
      <c r="O182">
        <v>2000</v>
      </c>
      <c r="P182">
        <v>1.0999999999999999E-2</v>
      </c>
      <c r="Q182">
        <v>63</v>
      </c>
      <c r="R182">
        <v>118</v>
      </c>
      <c r="T182">
        <v>0</v>
      </c>
      <c r="U182" t="s">
        <v>17</v>
      </c>
      <c r="AJ182">
        <v>140</v>
      </c>
      <c r="AK182">
        <v>0</v>
      </c>
      <c r="AL182">
        <v>40</v>
      </c>
      <c r="AM182" t="s">
        <v>17</v>
      </c>
      <c r="AN182">
        <v>40</v>
      </c>
      <c r="AO182" t="s">
        <v>1599</v>
      </c>
      <c r="AP182" t="s">
        <v>38</v>
      </c>
      <c r="AQ182" t="s">
        <v>62</v>
      </c>
      <c r="BB182" t="s">
        <v>20</v>
      </c>
      <c r="BP182" t="s">
        <v>20</v>
      </c>
      <c r="BW182" t="s">
        <v>17</v>
      </c>
      <c r="BX182">
        <v>19.25</v>
      </c>
      <c r="BY182" t="s">
        <v>20</v>
      </c>
      <c r="CA182" t="s">
        <v>1600</v>
      </c>
    </row>
    <row r="183" spans="1:79" x14ac:dyDescent="0.25">
      <c r="A183" s="2">
        <v>43269.450671296298</v>
      </c>
      <c r="B183" s="2">
        <v>43269.464942129627</v>
      </c>
      <c r="C183">
        <v>1232</v>
      </c>
      <c r="D183">
        <v>42.264297485352003</v>
      </c>
      <c r="E183">
        <v>-94.561897277832003</v>
      </c>
      <c r="F183" s="9" t="s">
        <v>1284</v>
      </c>
      <c r="G183" t="s">
        <v>1285</v>
      </c>
      <c r="H183" s="9" t="s">
        <v>1286</v>
      </c>
      <c r="I183" t="s">
        <v>17</v>
      </c>
      <c r="J183">
        <v>181</v>
      </c>
      <c r="K183" t="s">
        <v>17</v>
      </c>
      <c r="L183">
        <v>30.6</v>
      </c>
      <c r="M183" t="s">
        <v>21</v>
      </c>
      <c r="O183">
        <v>1000</v>
      </c>
      <c r="P183">
        <v>10.71</v>
      </c>
      <c r="Q183">
        <v>73.44</v>
      </c>
      <c r="R183">
        <v>994.5</v>
      </c>
      <c r="T183">
        <v>25</v>
      </c>
      <c r="U183" t="s">
        <v>17</v>
      </c>
      <c r="V183">
        <v>30.6</v>
      </c>
      <c r="W183" t="s">
        <v>21</v>
      </c>
      <c r="Y183">
        <v>1000</v>
      </c>
      <c r="Z183">
        <v>10.71</v>
      </c>
      <c r="AA183">
        <v>287.64</v>
      </c>
      <c r="AB183" t="s">
        <v>75</v>
      </c>
      <c r="AD183" t="s">
        <v>19</v>
      </c>
      <c r="AJ183">
        <v>161</v>
      </c>
      <c r="AK183">
        <v>24</v>
      </c>
      <c r="AL183">
        <v>56.3</v>
      </c>
      <c r="AM183" t="s">
        <v>17</v>
      </c>
      <c r="AN183">
        <v>56.3</v>
      </c>
      <c r="AO183">
        <v>1000</v>
      </c>
      <c r="AP183" t="s">
        <v>21</v>
      </c>
      <c r="AR183">
        <v>10.71</v>
      </c>
      <c r="AT183">
        <v>56.3</v>
      </c>
      <c r="AV183" t="s">
        <v>22</v>
      </c>
      <c r="AX183" t="s">
        <v>1287</v>
      </c>
      <c r="BA183">
        <v>56.3</v>
      </c>
      <c r="BB183" t="s">
        <v>17</v>
      </c>
      <c r="BC183">
        <v>56.3</v>
      </c>
      <c r="BD183">
        <v>1000</v>
      </c>
      <c r="BE183" t="s">
        <v>21</v>
      </c>
      <c r="BG183">
        <v>10.71</v>
      </c>
      <c r="BI183">
        <v>56.3</v>
      </c>
      <c r="BK183" t="s">
        <v>22</v>
      </c>
      <c r="BP183" t="s">
        <v>20</v>
      </c>
      <c r="BW183" t="s">
        <v>20</v>
      </c>
      <c r="BY183" t="s">
        <v>17</v>
      </c>
      <c r="BZ183">
        <v>14</v>
      </c>
    </row>
    <row r="184" spans="1:79" x14ac:dyDescent="0.25">
      <c r="A184" s="2">
        <v>43270.697546296295</v>
      </c>
      <c r="B184" s="2">
        <v>43270.70412037037</v>
      </c>
      <c r="C184">
        <v>567</v>
      </c>
      <c r="D184">
        <v>43.219802856445</v>
      </c>
      <c r="E184">
        <v>-94.324996948242003</v>
      </c>
      <c r="F184" s="9" t="s">
        <v>1838</v>
      </c>
      <c r="G184" t="s">
        <v>1839</v>
      </c>
      <c r="H184" s="9" t="s">
        <v>1840</v>
      </c>
      <c r="I184" t="s">
        <v>17</v>
      </c>
      <c r="J184">
        <v>93</v>
      </c>
      <c r="K184" t="s">
        <v>17</v>
      </c>
      <c r="L184" s="7">
        <v>25</v>
      </c>
      <c r="M184" t="s">
        <v>21</v>
      </c>
      <c r="O184">
        <v>2200</v>
      </c>
      <c r="P184">
        <v>0.02</v>
      </c>
      <c r="Q184">
        <v>4800</v>
      </c>
      <c r="R184">
        <v>9300</v>
      </c>
      <c r="T184">
        <v>12</v>
      </c>
      <c r="U184" t="s">
        <v>17</v>
      </c>
      <c r="V184">
        <v>25</v>
      </c>
      <c r="W184" t="s">
        <v>21</v>
      </c>
      <c r="Y184">
        <v>2200</v>
      </c>
      <c r="Z184">
        <v>0.02</v>
      </c>
      <c r="AD184" t="s">
        <v>19</v>
      </c>
      <c r="AJ184">
        <v>81</v>
      </c>
      <c r="AK184">
        <v>11</v>
      </c>
      <c r="AL184">
        <v>45</v>
      </c>
      <c r="AM184" t="s">
        <v>17</v>
      </c>
      <c r="AN184">
        <v>45</v>
      </c>
      <c r="AO184" t="s">
        <v>95</v>
      </c>
      <c r="AP184" t="s">
        <v>38</v>
      </c>
      <c r="AQ184" t="s">
        <v>62</v>
      </c>
      <c r="AV184" t="s">
        <v>42</v>
      </c>
      <c r="AZ184" t="s">
        <v>62</v>
      </c>
      <c r="BA184">
        <v>45</v>
      </c>
      <c r="BB184" t="s">
        <v>17</v>
      </c>
      <c r="BC184">
        <v>45</v>
      </c>
      <c r="BD184" t="s">
        <v>95</v>
      </c>
      <c r="BE184" t="s">
        <v>38</v>
      </c>
      <c r="BF184" t="s">
        <v>62</v>
      </c>
      <c r="BK184" t="s">
        <v>42</v>
      </c>
      <c r="BO184" t="s">
        <v>62</v>
      </c>
      <c r="BP184" t="s">
        <v>20</v>
      </c>
      <c r="BW184" t="s">
        <v>20</v>
      </c>
      <c r="BY184" t="s">
        <v>17</v>
      </c>
      <c r="BZ184">
        <v>1.5</v>
      </c>
    </row>
    <row r="185" spans="1:79" x14ac:dyDescent="0.25">
      <c r="A185" s="2">
        <v>43269.446400462963</v>
      </c>
      <c r="B185" s="2">
        <v>43269.457013888888</v>
      </c>
      <c r="C185">
        <v>916</v>
      </c>
      <c r="D185">
        <v>41.672897338867003</v>
      </c>
      <c r="E185">
        <v>-90.554100036620994</v>
      </c>
      <c r="F185" s="9" t="s">
        <v>1250</v>
      </c>
      <c r="G185" t="s">
        <v>1251</v>
      </c>
      <c r="H185" s="9" t="s">
        <v>1252</v>
      </c>
      <c r="I185" t="s">
        <v>17</v>
      </c>
      <c r="J185">
        <v>286</v>
      </c>
      <c r="K185" t="s">
        <v>17</v>
      </c>
      <c r="L185">
        <v>20.75</v>
      </c>
      <c r="M185" t="s">
        <v>21</v>
      </c>
      <c r="O185">
        <v>2000</v>
      </c>
      <c r="P185">
        <v>3.7499999999999999E-3</v>
      </c>
      <c r="Q185">
        <v>32</v>
      </c>
      <c r="R185">
        <v>50.75</v>
      </c>
      <c r="U185" t="s">
        <v>17</v>
      </c>
      <c r="V185">
        <v>20.75</v>
      </c>
      <c r="W185" t="s">
        <v>21</v>
      </c>
      <c r="Y185">
        <v>2000</v>
      </c>
      <c r="Z185">
        <v>3.7499999999999999E-3</v>
      </c>
      <c r="AA185">
        <v>32</v>
      </c>
      <c r="AB185">
        <v>50.75</v>
      </c>
      <c r="AD185" t="s">
        <v>19</v>
      </c>
      <c r="AJ185">
        <v>286</v>
      </c>
      <c r="AK185">
        <v>3</v>
      </c>
      <c r="AM185" t="s">
        <v>17</v>
      </c>
      <c r="AN185">
        <v>44</v>
      </c>
      <c r="AO185">
        <v>2000</v>
      </c>
      <c r="AP185" t="s">
        <v>21</v>
      </c>
      <c r="AR185">
        <v>3.2499999999999999E-3</v>
      </c>
      <c r="BB185" t="s">
        <v>17</v>
      </c>
      <c r="BC185">
        <v>44</v>
      </c>
      <c r="BD185">
        <v>2000</v>
      </c>
      <c r="BE185" t="s">
        <v>21</v>
      </c>
      <c r="BG185">
        <v>3.2499999999999999E-3</v>
      </c>
      <c r="BK185" t="s">
        <v>59</v>
      </c>
      <c r="BP185" t="s">
        <v>47</v>
      </c>
      <c r="BW185" t="s">
        <v>20</v>
      </c>
      <c r="BY185" t="s">
        <v>20</v>
      </c>
    </row>
    <row r="186" spans="1:79" x14ac:dyDescent="0.25">
      <c r="A186" s="2">
        <v>43258.559652777774</v>
      </c>
      <c r="B186" s="2">
        <v>43258.57104166667</v>
      </c>
      <c r="C186">
        <v>983</v>
      </c>
      <c r="D186">
        <v>41.033599853516002</v>
      </c>
      <c r="E186">
        <v>-92.845001220702997</v>
      </c>
      <c r="F186" s="9" t="s">
        <v>843</v>
      </c>
      <c r="G186" t="s">
        <v>844</v>
      </c>
      <c r="H186" s="9" t="s">
        <v>845</v>
      </c>
      <c r="I186" t="s">
        <v>17</v>
      </c>
      <c r="J186">
        <v>232</v>
      </c>
      <c r="K186" t="s">
        <v>17</v>
      </c>
      <c r="L186" s="7">
        <v>11.26</v>
      </c>
      <c r="M186" t="s">
        <v>21</v>
      </c>
      <c r="O186">
        <v>0</v>
      </c>
      <c r="P186" t="s">
        <v>846</v>
      </c>
      <c r="Q186">
        <v>46.76</v>
      </c>
      <c r="R186">
        <v>82.26</v>
      </c>
      <c r="S186" t="s">
        <v>847</v>
      </c>
      <c r="T186">
        <v>20</v>
      </c>
      <c r="U186" t="s">
        <v>17</v>
      </c>
      <c r="V186">
        <v>11.26</v>
      </c>
      <c r="W186" t="s">
        <v>21</v>
      </c>
      <c r="Y186">
        <v>0</v>
      </c>
      <c r="Z186" t="s">
        <v>848</v>
      </c>
      <c r="AA186">
        <v>188.76</v>
      </c>
      <c r="AB186">
        <v>1431.26</v>
      </c>
      <c r="AC186" t="s">
        <v>849</v>
      </c>
      <c r="AD186" t="s">
        <v>19</v>
      </c>
      <c r="AI186" t="s">
        <v>850</v>
      </c>
      <c r="AJ186">
        <v>232</v>
      </c>
      <c r="AK186">
        <v>23</v>
      </c>
      <c r="AL186" s="7">
        <v>32</v>
      </c>
      <c r="AM186" t="s">
        <v>17</v>
      </c>
      <c r="AN186">
        <v>32</v>
      </c>
      <c r="AO186" t="s">
        <v>150</v>
      </c>
      <c r="AP186" t="s">
        <v>38</v>
      </c>
      <c r="AQ186" t="s">
        <v>350</v>
      </c>
      <c r="AV186" t="s">
        <v>197</v>
      </c>
      <c r="AX186" s="3">
        <v>201000</v>
      </c>
      <c r="AY186" t="s">
        <v>851</v>
      </c>
      <c r="BA186" s="7">
        <v>32</v>
      </c>
      <c r="BB186" t="s">
        <v>17</v>
      </c>
      <c r="BC186">
        <v>32</v>
      </c>
      <c r="BD186" t="s">
        <v>149</v>
      </c>
      <c r="BK186" t="s">
        <v>197</v>
      </c>
      <c r="BM186" s="4">
        <v>102000</v>
      </c>
      <c r="BN186" t="s">
        <v>852</v>
      </c>
      <c r="BP186" t="s">
        <v>20</v>
      </c>
      <c r="BW186" t="s">
        <v>20</v>
      </c>
      <c r="BY186" t="s">
        <v>20</v>
      </c>
      <c r="CA186" t="s">
        <v>853</v>
      </c>
    </row>
    <row r="187" spans="1:79" x14ac:dyDescent="0.25">
      <c r="A187" s="2">
        <v>43255.34888888889</v>
      </c>
      <c r="B187" s="2">
        <v>43255.366238425922</v>
      </c>
      <c r="C187">
        <v>1498</v>
      </c>
      <c r="D187">
        <v>41.865203857422003</v>
      </c>
      <c r="E187">
        <v>-90.974098205565994</v>
      </c>
      <c r="F187" s="9" t="s">
        <v>409</v>
      </c>
      <c r="G187" t="s">
        <v>410</v>
      </c>
      <c r="H187" s="9" t="s">
        <v>411</v>
      </c>
      <c r="I187" t="s">
        <v>17</v>
      </c>
      <c r="J187">
        <v>358</v>
      </c>
      <c r="K187" t="s">
        <v>17</v>
      </c>
      <c r="L187">
        <v>16.5</v>
      </c>
      <c r="M187" t="s">
        <v>21</v>
      </c>
      <c r="O187">
        <v>2000</v>
      </c>
      <c r="P187">
        <v>825</v>
      </c>
      <c r="Q187">
        <v>4125</v>
      </c>
      <c r="R187">
        <v>8250</v>
      </c>
      <c r="T187">
        <v>30</v>
      </c>
      <c r="U187" t="s">
        <v>17</v>
      </c>
      <c r="V187">
        <v>16.5</v>
      </c>
      <c r="W187" t="s">
        <v>21</v>
      </c>
      <c r="Y187">
        <v>2000</v>
      </c>
      <c r="Z187">
        <v>8.25</v>
      </c>
      <c r="AA187">
        <v>20625</v>
      </c>
      <c r="AB187">
        <v>165000</v>
      </c>
      <c r="AD187" t="s">
        <v>19</v>
      </c>
      <c r="AI187" t="s">
        <v>412</v>
      </c>
      <c r="AJ187">
        <v>353</v>
      </c>
      <c r="AK187">
        <v>30</v>
      </c>
      <c r="AL187">
        <v>16.5</v>
      </c>
      <c r="AM187" t="s">
        <v>17</v>
      </c>
      <c r="AN187">
        <v>1650</v>
      </c>
      <c r="AO187">
        <v>2000</v>
      </c>
      <c r="AP187" t="s">
        <v>21</v>
      </c>
      <c r="AR187">
        <v>825</v>
      </c>
      <c r="BA187" t="s">
        <v>413</v>
      </c>
      <c r="BB187" t="s">
        <v>17</v>
      </c>
      <c r="BC187">
        <v>1650</v>
      </c>
      <c r="BD187">
        <v>2000</v>
      </c>
      <c r="BE187" t="s">
        <v>21</v>
      </c>
      <c r="BG187">
        <v>825</v>
      </c>
      <c r="BJ187" t="s">
        <v>414</v>
      </c>
      <c r="BK187" t="s">
        <v>147</v>
      </c>
      <c r="BN187" t="s">
        <v>415</v>
      </c>
      <c r="BP187" t="s">
        <v>20</v>
      </c>
      <c r="BW187" t="s">
        <v>17</v>
      </c>
      <c r="BX187" t="s">
        <v>416</v>
      </c>
      <c r="BY187" t="s">
        <v>20</v>
      </c>
      <c r="CA187" t="s">
        <v>417</v>
      </c>
    </row>
    <row r="188" spans="1:79" x14ac:dyDescent="0.25">
      <c r="A188" s="2">
        <v>43269.614722222221</v>
      </c>
      <c r="B188" s="2">
        <v>43269.624791666669</v>
      </c>
      <c r="C188">
        <v>870</v>
      </c>
      <c r="D188">
        <v>42.959594726562003</v>
      </c>
      <c r="E188">
        <v>-94.109298706055</v>
      </c>
      <c r="F188" s="9" t="s">
        <v>2197</v>
      </c>
      <c r="G188" t="s">
        <v>1527</v>
      </c>
      <c r="H188" s="9" t="s">
        <v>1528</v>
      </c>
      <c r="I188" t="s">
        <v>17</v>
      </c>
      <c r="J188">
        <v>124</v>
      </c>
      <c r="K188" t="s">
        <v>17</v>
      </c>
      <c r="L188" s="7">
        <v>10.7</v>
      </c>
      <c r="M188" t="s">
        <v>21</v>
      </c>
      <c r="O188" s="4">
        <v>1000</v>
      </c>
      <c r="P188" t="s">
        <v>1529</v>
      </c>
      <c r="Q188">
        <v>17.760000000000002</v>
      </c>
      <c r="R188">
        <v>26.59</v>
      </c>
      <c r="T188">
        <v>17</v>
      </c>
      <c r="U188" t="s">
        <v>17</v>
      </c>
      <c r="V188">
        <v>10.7</v>
      </c>
      <c r="W188" t="s">
        <v>21</v>
      </c>
      <c r="Y188" s="4">
        <v>1000</v>
      </c>
      <c r="Z188" t="s">
        <v>1529</v>
      </c>
      <c r="AA188">
        <v>536.07000000000005</v>
      </c>
      <c r="AB188" t="s">
        <v>75</v>
      </c>
      <c r="AD188" t="s">
        <v>19</v>
      </c>
      <c r="AL188" t="s">
        <v>75</v>
      </c>
      <c r="AM188" t="s">
        <v>20</v>
      </c>
      <c r="BB188" t="s">
        <v>20</v>
      </c>
      <c r="BP188" t="s">
        <v>20</v>
      </c>
      <c r="BW188" t="s">
        <v>17</v>
      </c>
      <c r="BX188">
        <v>45</v>
      </c>
      <c r="BY188" t="s">
        <v>17</v>
      </c>
      <c r="BZ188">
        <v>5</v>
      </c>
    </row>
    <row r="189" spans="1:79" x14ac:dyDescent="0.25">
      <c r="A189" s="2">
        <v>43269.510706018518</v>
      </c>
      <c r="B189" s="2">
        <v>43269.527939814812</v>
      </c>
      <c r="C189">
        <v>1489</v>
      </c>
      <c r="D189">
        <v>43.087997436522997</v>
      </c>
      <c r="E189">
        <v>-91.327003479004006</v>
      </c>
      <c r="F189" s="9" t="s">
        <v>1373</v>
      </c>
      <c r="G189" t="s">
        <v>1374</v>
      </c>
      <c r="H189" s="9" t="s">
        <v>1375</v>
      </c>
      <c r="I189" t="s">
        <v>17</v>
      </c>
      <c r="J189">
        <v>262</v>
      </c>
      <c r="K189" t="s">
        <v>17</v>
      </c>
      <c r="L189">
        <v>31</v>
      </c>
      <c r="M189" t="s">
        <v>21</v>
      </c>
      <c r="O189">
        <v>3000</v>
      </c>
      <c r="P189">
        <v>6</v>
      </c>
      <c r="Q189">
        <v>43</v>
      </c>
      <c r="R189">
        <v>73</v>
      </c>
      <c r="T189">
        <v>7</v>
      </c>
      <c r="U189" t="s">
        <v>17</v>
      </c>
      <c r="V189">
        <v>31</v>
      </c>
      <c r="W189" t="s">
        <v>21</v>
      </c>
      <c r="Y189">
        <v>3000</v>
      </c>
      <c r="Z189">
        <v>6</v>
      </c>
      <c r="AA189">
        <v>163</v>
      </c>
      <c r="AB189">
        <v>1182031</v>
      </c>
      <c r="AD189" t="s">
        <v>19</v>
      </c>
      <c r="AJ189">
        <v>262</v>
      </c>
      <c r="AK189">
        <v>7</v>
      </c>
      <c r="AL189">
        <v>31.13</v>
      </c>
      <c r="AM189" t="s">
        <v>17</v>
      </c>
      <c r="AN189">
        <v>24.33</v>
      </c>
      <c r="AO189">
        <v>1000</v>
      </c>
      <c r="AP189" t="s">
        <v>21</v>
      </c>
      <c r="AR189">
        <v>0.5</v>
      </c>
      <c r="AT189">
        <v>24.33</v>
      </c>
      <c r="AV189" t="s">
        <v>19</v>
      </c>
      <c r="BA189">
        <v>31.96</v>
      </c>
      <c r="BB189" t="s">
        <v>17</v>
      </c>
      <c r="BC189">
        <v>24.33</v>
      </c>
      <c r="BD189">
        <v>1000</v>
      </c>
      <c r="BE189" t="s">
        <v>21</v>
      </c>
      <c r="BG189">
        <v>0.5</v>
      </c>
      <c r="BI189">
        <v>24.33</v>
      </c>
      <c r="BK189" t="s">
        <v>19</v>
      </c>
      <c r="BP189" t="s">
        <v>20</v>
      </c>
      <c r="BW189" t="s">
        <v>20</v>
      </c>
      <c r="BY189" t="s">
        <v>20</v>
      </c>
    </row>
    <row r="190" spans="1:79" x14ac:dyDescent="0.25">
      <c r="A190" s="2">
        <v>43263.332569444443</v>
      </c>
      <c r="B190" s="2">
        <v>43263.332951388889</v>
      </c>
      <c r="C190">
        <v>32</v>
      </c>
      <c r="D190">
        <v>42.101898193358998</v>
      </c>
      <c r="E190">
        <v>-93.842002868652003</v>
      </c>
      <c r="F190" s="9" t="s">
        <v>930</v>
      </c>
      <c r="G190" t="s">
        <v>931</v>
      </c>
      <c r="H190" s="9" t="s">
        <v>932</v>
      </c>
      <c r="I190" t="s">
        <v>20</v>
      </c>
    </row>
    <row r="191" spans="1:79" x14ac:dyDescent="0.25">
      <c r="A191" s="2">
        <v>43255.446516203701</v>
      </c>
      <c r="B191" s="2">
        <v>43255.455960648149</v>
      </c>
      <c r="C191">
        <v>816</v>
      </c>
      <c r="D191">
        <v>42.621398925781001</v>
      </c>
      <c r="E191">
        <v>-90.970397949219006</v>
      </c>
      <c r="F191" s="9" t="s">
        <v>2166</v>
      </c>
      <c r="G191" t="s">
        <v>479</v>
      </c>
      <c r="H191" s="9" t="s">
        <v>2275</v>
      </c>
      <c r="I191" t="s">
        <v>17</v>
      </c>
      <c r="J191">
        <v>104</v>
      </c>
      <c r="K191" t="s">
        <v>17</v>
      </c>
      <c r="L191" s="7">
        <v>31.5</v>
      </c>
      <c r="M191" t="s">
        <v>21</v>
      </c>
      <c r="O191">
        <v>3000</v>
      </c>
      <c r="P191" t="s">
        <v>480</v>
      </c>
      <c r="Q191">
        <v>51.5</v>
      </c>
      <c r="R191">
        <v>101.5</v>
      </c>
      <c r="T191">
        <v>0</v>
      </c>
      <c r="U191" t="s">
        <v>20</v>
      </c>
      <c r="AI191" t="s">
        <v>481</v>
      </c>
      <c r="AJ191">
        <v>105</v>
      </c>
      <c r="AK191">
        <v>9</v>
      </c>
      <c r="AL191">
        <v>37.5</v>
      </c>
      <c r="AM191" t="s">
        <v>17</v>
      </c>
      <c r="AN191">
        <v>37.5</v>
      </c>
      <c r="AP191" t="s">
        <v>38</v>
      </c>
      <c r="AQ191" t="s">
        <v>482</v>
      </c>
      <c r="BA191">
        <v>37.5</v>
      </c>
      <c r="BB191" t="s">
        <v>17</v>
      </c>
      <c r="BC191">
        <v>37.5</v>
      </c>
      <c r="BE191" t="s">
        <v>38</v>
      </c>
      <c r="BF191" t="s">
        <v>483</v>
      </c>
      <c r="BP191" t="s">
        <v>47</v>
      </c>
      <c r="BW191" t="s">
        <v>20</v>
      </c>
      <c r="BY191" t="s">
        <v>17</v>
      </c>
      <c r="BZ191" t="s">
        <v>484</v>
      </c>
    </row>
    <row r="192" spans="1:79" x14ac:dyDescent="0.25">
      <c r="A192" s="2">
        <v>43270.476736111108</v>
      </c>
      <c r="B192" s="2">
        <v>43270.488043981481</v>
      </c>
      <c r="C192">
        <v>976</v>
      </c>
      <c r="D192">
        <v>41.576095581055</v>
      </c>
      <c r="E192">
        <v>-95.593803405762003</v>
      </c>
      <c r="F192" s="9" t="s">
        <v>1714</v>
      </c>
      <c r="G192" t="s">
        <v>1715</v>
      </c>
      <c r="H192" s="9" t="s">
        <v>1716</v>
      </c>
      <c r="I192" t="s">
        <v>17</v>
      </c>
      <c r="J192">
        <v>119</v>
      </c>
      <c r="K192" t="s">
        <v>17</v>
      </c>
      <c r="L192">
        <v>27</v>
      </c>
      <c r="M192" t="s">
        <v>21</v>
      </c>
      <c r="O192">
        <v>1000</v>
      </c>
      <c r="P192">
        <v>5</v>
      </c>
      <c r="Q192">
        <v>47</v>
      </c>
      <c r="R192">
        <v>72</v>
      </c>
      <c r="T192">
        <v>10</v>
      </c>
      <c r="U192" t="s">
        <v>17</v>
      </c>
      <c r="V192">
        <v>27</v>
      </c>
      <c r="W192" t="s">
        <v>21</v>
      </c>
      <c r="Y192">
        <v>1000</v>
      </c>
      <c r="Z192">
        <v>5</v>
      </c>
      <c r="AA192">
        <v>147</v>
      </c>
      <c r="AB192" t="s">
        <v>75</v>
      </c>
      <c r="AD192" t="s">
        <v>19</v>
      </c>
      <c r="AI192" t="s">
        <v>75</v>
      </c>
      <c r="AJ192">
        <v>117</v>
      </c>
      <c r="AK192">
        <v>10</v>
      </c>
      <c r="AL192">
        <v>25.5</v>
      </c>
      <c r="AM192" t="s">
        <v>17</v>
      </c>
      <c r="AN192">
        <v>25.5</v>
      </c>
      <c r="AO192" t="s">
        <v>350</v>
      </c>
      <c r="AP192" t="s">
        <v>38</v>
      </c>
      <c r="AQ192" t="s">
        <v>1717</v>
      </c>
      <c r="AR192" t="s">
        <v>75</v>
      </c>
      <c r="AU192" t="s">
        <v>1717</v>
      </c>
      <c r="AV192" t="s">
        <v>19</v>
      </c>
      <c r="BA192" t="s">
        <v>1718</v>
      </c>
      <c r="BB192" t="s">
        <v>17</v>
      </c>
      <c r="BC192" t="s">
        <v>1718</v>
      </c>
      <c r="BD192" t="s">
        <v>350</v>
      </c>
      <c r="BE192" t="s">
        <v>38</v>
      </c>
      <c r="BF192" t="s">
        <v>350</v>
      </c>
      <c r="BG192" t="s">
        <v>75</v>
      </c>
      <c r="BK192" t="s">
        <v>19</v>
      </c>
      <c r="BP192" t="s">
        <v>20</v>
      </c>
      <c r="BW192" t="s">
        <v>20</v>
      </c>
      <c r="BY192" t="s">
        <v>17</v>
      </c>
      <c r="BZ192" t="s">
        <v>1719</v>
      </c>
    </row>
    <row r="193" spans="1:79" x14ac:dyDescent="0.25">
      <c r="A193" s="2">
        <v>43252.549583333333</v>
      </c>
      <c r="B193" s="2">
        <v>43252.616377314815</v>
      </c>
      <c r="C193">
        <v>5771</v>
      </c>
      <c r="D193">
        <v>41.626007080077997</v>
      </c>
      <c r="E193">
        <v>-90.917701721190994</v>
      </c>
      <c r="F193" s="9" t="s">
        <v>298</v>
      </c>
      <c r="G193" t="s">
        <v>299</v>
      </c>
      <c r="H193" s="9" t="s">
        <v>300</v>
      </c>
      <c r="I193" t="s">
        <v>17</v>
      </c>
      <c r="J193">
        <v>1035</v>
      </c>
      <c r="K193" t="s">
        <v>17</v>
      </c>
      <c r="L193">
        <v>13.75</v>
      </c>
      <c r="M193" t="s">
        <v>21</v>
      </c>
      <c r="O193">
        <v>1000</v>
      </c>
      <c r="P193">
        <v>5.57</v>
      </c>
      <c r="Q193">
        <v>36.03</v>
      </c>
      <c r="R193">
        <v>63.88</v>
      </c>
      <c r="T193">
        <v>88</v>
      </c>
      <c r="U193" t="s">
        <v>17</v>
      </c>
      <c r="V193">
        <v>13.75</v>
      </c>
      <c r="W193" t="s">
        <v>21</v>
      </c>
      <c r="Y193">
        <v>1000</v>
      </c>
      <c r="Z193">
        <v>5.57</v>
      </c>
      <c r="AA193">
        <v>147.43</v>
      </c>
      <c r="AB193">
        <v>1122.18</v>
      </c>
      <c r="AD193" t="s">
        <v>19</v>
      </c>
      <c r="AI193" t="s">
        <v>301</v>
      </c>
      <c r="AJ193">
        <v>1016</v>
      </c>
      <c r="AK193">
        <v>88</v>
      </c>
      <c r="AL193">
        <v>23.99</v>
      </c>
      <c r="AM193" t="s">
        <v>17</v>
      </c>
      <c r="AN193">
        <v>12.81</v>
      </c>
      <c r="AO193">
        <v>1000</v>
      </c>
      <c r="AP193" t="s">
        <v>21</v>
      </c>
      <c r="AR193">
        <v>4.41</v>
      </c>
      <c r="AT193" t="s">
        <v>302</v>
      </c>
      <c r="AV193" t="s">
        <v>19</v>
      </c>
      <c r="BA193">
        <v>68.64</v>
      </c>
      <c r="BB193" t="s">
        <v>17</v>
      </c>
      <c r="BC193">
        <v>12.81</v>
      </c>
      <c r="BD193">
        <v>1000</v>
      </c>
      <c r="BE193" t="s">
        <v>21</v>
      </c>
      <c r="BG193">
        <v>4.41</v>
      </c>
      <c r="BI193" t="s">
        <v>303</v>
      </c>
      <c r="BK193" t="s">
        <v>19</v>
      </c>
      <c r="BP193" t="s">
        <v>17</v>
      </c>
      <c r="BQ193">
        <v>3</v>
      </c>
      <c r="BR193">
        <v>3</v>
      </c>
      <c r="BS193" t="s">
        <v>23</v>
      </c>
      <c r="BT193" t="s">
        <v>304</v>
      </c>
      <c r="BV193" t="s">
        <v>305</v>
      </c>
      <c r="BW193" t="s">
        <v>20</v>
      </c>
      <c r="BY193" t="s">
        <v>20</v>
      </c>
      <c r="CA193" t="s">
        <v>306</v>
      </c>
    </row>
    <row r="194" spans="1:79" x14ac:dyDescent="0.25">
      <c r="A194" s="2">
        <v>43255.482777777775</v>
      </c>
      <c r="B194" s="2">
        <v>43255.512280092589</v>
      </c>
      <c r="C194">
        <v>2548</v>
      </c>
      <c r="D194">
        <v>41.723205566406001</v>
      </c>
      <c r="E194">
        <v>-93.033401489257997</v>
      </c>
      <c r="F194" s="9" t="s">
        <v>515</v>
      </c>
      <c r="G194" t="s">
        <v>516</v>
      </c>
      <c r="H194" s="9" t="s">
        <v>517</v>
      </c>
      <c r="I194" t="s">
        <v>17</v>
      </c>
      <c r="J194">
        <v>122</v>
      </c>
      <c r="K194" t="s">
        <v>17</v>
      </c>
      <c r="L194" s="7">
        <v>8.91</v>
      </c>
      <c r="M194" t="s">
        <v>21</v>
      </c>
      <c r="O194">
        <v>1000</v>
      </c>
      <c r="P194">
        <v>8.9099999999999995E-3</v>
      </c>
      <c r="Q194">
        <v>44.55</v>
      </c>
      <c r="R194">
        <v>89.1</v>
      </c>
      <c r="T194">
        <v>21</v>
      </c>
      <c r="U194" t="s">
        <v>17</v>
      </c>
      <c r="V194">
        <v>8.91</v>
      </c>
      <c r="W194" t="s">
        <v>21</v>
      </c>
      <c r="Y194">
        <v>1000</v>
      </c>
      <c r="Z194">
        <v>8.9099999999999995E-3</v>
      </c>
      <c r="AA194">
        <v>222.75</v>
      </c>
      <c r="AB194">
        <v>1782</v>
      </c>
      <c r="AD194" t="s">
        <v>22</v>
      </c>
      <c r="AF194" s="4">
        <v>100000</v>
      </c>
      <c r="AJ194">
        <v>119</v>
      </c>
      <c r="AK194">
        <v>17</v>
      </c>
      <c r="AL194">
        <v>17.97</v>
      </c>
      <c r="AM194" t="s">
        <v>17</v>
      </c>
      <c r="AN194">
        <v>6.68</v>
      </c>
      <c r="AO194">
        <v>1000</v>
      </c>
      <c r="AP194" t="s">
        <v>21</v>
      </c>
      <c r="AR194">
        <v>6.6800000000000002E-3</v>
      </c>
      <c r="AS194" t="s">
        <v>518</v>
      </c>
      <c r="AT194" s="7">
        <v>6.68</v>
      </c>
      <c r="AV194" t="s">
        <v>22</v>
      </c>
      <c r="AX194" s="4">
        <v>100000</v>
      </c>
      <c r="BA194">
        <v>76.47</v>
      </c>
      <c r="BB194" t="s">
        <v>17</v>
      </c>
      <c r="BC194">
        <v>6.68</v>
      </c>
      <c r="BD194">
        <v>1000</v>
      </c>
      <c r="BE194" t="s">
        <v>21</v>
      </c>
      <c r="BG194">
        <v>6.6800000000000002E-3</v>
      </c>
      <c r="BH194" t="s">
        <v>519</v>
      </c>
      <c r="BI194" s="7">
        <v>6.68</v>
      </c>
      <c r="BK194" t="s">
        <v>22</v>
      </c>
      <c r="BM194" t="s">
        <v>520</v>
      </c>
      <c r="BP194" t="s">
        <v>20</v>
      </c>
      <c r="BW194" t="s">
        <v>17</v>
      </c>
      <c r="BX194">
        <v>7.5</v>
      </c>
      <c r="BY194" t="s">
        <v>17</v>
      </c>
      <c r="BZ194">
        <v>7.5</v>
      </c>
      <c r="CA194" t="s">
        <v>521</v>
      </c>
    </row>
    <row r="195" spans="1:79" ht="30" x14ac:dyDescent="0.25">
      <c r="A195" s="2">
        <v>43272.420995370368</v>
      </c>
      <c r="B195" s="2">
        <v>43272.447615740741</v>
      </c>
      <c r="C195">
        <v>2299</v>
      </c>
      <c r="D195">
        <v>41.009002685547003</v>
      </c>
      <c r="E195">
        <v>-95.598297119140994</v>
      </c>
      <c r="F195" s="9" t="s">
        <v>1995</v>
      </c>
      <c r="G195" t="s">
        <v>1996</v>
      </c>
      <c r="H195" s="9" t="s">
        <v>1997</v>
      </c>
      <c r="I195" t="s">
        <v>17</v>
      </c>
      <c r="J195">
        <v>440</v>
      </c>
      <c r="K195" t="s">
        <v>17</v>
      </c>
      <c r="L195">
        <v>20.2</v>
      </c>
      <c r="M195" t="s">
        <v>21</v>
      </c>
      <c r="O195" s="4">
        <v>1000</v>
      </c>
      <c r="P195">
        <v>5.6</v>
      </c>
      <c r="Q195">
        <v>42.6</v>
      </c>
      <c r="R195">
        <v>70.599999999999994</v>
      </c>
      <c r="T195">
        <v>49</v>
      </c>
      <c r="U195" t="s">
        <v>17</v>
      </c>
      <c r="V195">
        <v>20.2</v>
      </c>
      <c r="W195" t="s">
        <v>21</v>
      </c>
      <c r="Y195">
        <v>1000</v>
      </c>
      <c r="Z195" s="1" t="s">
        <v>1998</v>
      </c>
      <c r="AA195">
        <v>154.6</v>
      </c>
      <c r="AB195">
        <v>126.6</v>
      </c>
      <c r="AD195" t="s">
        <v>147</v>
      </c>
      <c r="AG195" s="4">
        <v>3500000</v>
      </c>
      <c r="AI195" t="s">
        <v>647</v>
      </c>
      <c r="AJ195">
        <v>401</v>
      </c>
      <c r="AK195">
        <v>45</v>
      </c>
      <c r="AL195">
        <v>28.3</v>
      </c>
      <c r="AM195" t="s">
        <v>17</v>
      </c>
      <c r="AN195">
        <v>17.7</v>
      </c>
      <c r="AO195">
        <v>1000</v>
      </c>
      <c r="AP195" t="s">
        <v>21</v>
      </c>
      <c r="AR195">
        <v>6.35</v>
      </c>
      <c r="AT195">
        <v>17.7</v>
      </c>
      <c r="AV195" t="s">
        <v>19</v>
      </c>
      <c r="BA195">
        <v>31</v>
      </c>
      <c r="BB195" t="s">
        <v>17</v>
      </c>
      <c r="BC195">
        <v>17.7</v>
      </c>
      <c r="BD195" s="4">
        <v>1000</v>
      </c>
      <c r="BE195" t="s">
        <v>21</v>
      </c>
      <c r="BG195">
        <v>6.35</v>
      </c>
      <c r="BI195">
        <v>17.7</v>
      </c>
      <c r="BK195" t="s">
        <v>19</v>
      </c>
      <c r="BP195" t="s">
        <v>20</v>
      </c>
      <c r="BW195" t="s">
        <v>20</v>
      </c>
      <c r="BY195" t="s">
        <v>17</v>
      </c>
      <c r="BZ195">
        <v>2</v>
      </c>
      <c r="CA195" t="s">
        <v>1999</v>
      </c>
    </row>
    <row r="196" spans="1:79" x14ac:dyDescent="0.25">
      <c r="A196" s="2">
        <v>43272.624803240738</v>
      </c>
      <c r="B196" s="2">
        <v>43272.634027777778</v>
      </c>
      <c r="C196">
        <v>797</v>
      </c>
      <c r="D196">
        <v>42.484100341797003</v>
      </c>
      <c r="E196">
        <v>-91.45539855957</v>
      </c>
      <c r="F196" s="9" t="s">
        <v>2265</v>
      </c>
      <c r="G196" t="s">
        <v>2056</v>
      </c>
      <c r="H196" s="9" t="s">
        <v>2057</v>
      </c>
      <c r="I196" t="s">
        <v>17</v>
      </c>
      <c r="J196">
        <v>2000</v>
      </c>
      <c r="K196" t="s">
        <v>17</v>
      </c>
      <c r="L196">
        <v>5.93</v>
      </c>
      <c r="M196" t="s">
        <v>21</v>
      </c>
      <c r="O196">
        <v>0</v>
      </c>
      <c r="P196" t="s">
        <v>2058</v>
      </c>
      <c r="Q196">
        <v>21.68</v>
      </c>
      <c r="R196">
        <v>37.43</v>
      </c>
      <c r="T196">
        <v>250</v>
      </c>
      <c r="U196" t="s">
        <v>17</v>
      </c>
      <c r="V196" t="s">
        <v>2059</v>
      </c>
      <c r="W196" t="s">
        <v>21</v>
      </c>
      <c r="Y196" t="s">
        <v>2060</v>
      </c>
      <c r="Z196" t="s">
        <v>2058</v>
      </c>
      <c r="AA196">
        <v>84.68</v>
      </c>
      <c r="AB196">
        <v>635.92999999999995</v>
      </c>
      <c r="AJ196">
        <v>1973</v>
      </c>
      <c r="AK196">
        <v>250</v>
      </c>
      <c r="AM196" t="s">
        <v>17</v>
      </c>
      <c r="AN196">
        <v>11.08</v>
      </c>
      <c r="AO196" t="s">
        <v>2060</v>
      </c>
      <c r="AP196" t="s">
        <v>21</v>
      </c>
      <c r="AR196">
        <v>6.13</v>
      </c>
      <c r="BB196" t="s">
        <v>17</v>
      </c>
      <c r="BC196">
        <v>11.08</v>
      </c>
      <c r="BD196" t="s">
        <v>2060</v>
      </c>
      <c r="BE196" t="s">
        <v>21</v>
      </c>
      <c r="BG196" t="s">
        <v>2061</v>
      </c>
      <c r="BP196" t="s">
        <v>20</v>
      </c>
      <c r="BW196" t="s">
        <v>20</v>
      </c>
      <c r="BY196" t="s">
        <v>17</v>
      </c>
      <c r="BZ196" t="s">
        <v>2062</v>
      </c>
    </row>
    <row r="197" spans="1:79" x14ac:dyDescent="0.25">
      <c r="A197" s="2">
        <v>43269.498090277775</v>
      </c>
      <c r="B197" s="2">
        <v>43269.549467592595</v>
      </c>
      <c r="C197">
        <v>4438</v>
      </c>
      <c r="D197">
        <v>41.893203735352003</v>
      </c>
      <c r="E197">
        <v>-95.20890045166</v>
      </c>
      <c r="F197" s="9" t="s">
        <v>2193</v>
      </c>
      <c r="G197" t="s">
        <v>1402</v>
      </c>
      <c r="H197" s="9" t="s">
        <v>1403</v>
      </c>
      <c r="I197" t="s">
        <v>17</v>
      </c>
      <c r="J197">
        <v>363</v>
      </c>
      <c r="K197" t="s">
        <v>17</v>
      </c>
      <c r="L197">
        <v>11</v>
      </c>
      <c r="M197" t="s">
        <v>38</v>
      </c>
      <c r="N197" t="s">
        <v>1404</v>
      </c>
      <c r="P197" t="s">
        <v>1405</v>
      </c>
      <c r="Q197" s="7">
        <v>43</v>
      </c>
      <c r="R197" s="7">
        <v>83</v>
      </c>
      <c r="T197">
        <v>43</v>
      </c>
      <c r="U197" t="s">
        <v>17</v>
      </c>
      <c r="V197" s="7">
        <v>11</v>
      </c>
      <c r="W197" t="s">
        <v>38</v>
      </c>
      <c r="X197" t="s">
        <v>1406</v>
      </c>
      <c r="Z197" t="s">
        <v>1405</v>
      </c>
      <c r="AC197" t="s">
        <v>1407</v>
      </c>
      <c r="AD197" t="s">
        <v>19</v>
      </c>
      <c r="AJ197">
        <v>341</v>
      </c>
      <c r="AL197">
        <v>41</v>
      </c>
      <c r="AM197" t="s">
        <v>17</v>
      </c>
      <c r="AN197" s="7">
        <v>5</v>
      </c>
      <c r="AP197" t="s">
        <v>38</v>
      </c>
      <c r="AQ197" t="s">
        <v>1408</v>
      </c>
      <c r="AR197" t="s">
        <v>1409</v>
      </c>
      <c r="AV197" t="s">
        <v>19</v>
      </c>
      <c r="BA197" s="7">
        <v>643</v>
      </c>
      <c r="BB197" t="s">
        <v>17</v>
      </c>
      <c r="BC197" s="7">
        <v>5</v>
      </c>
      <c r="BE197" t="s">
        <v>38</v>
      </c>
      <c r="BF197" t="s">
        <v>1410</v>
      </c>
      <c r="BG197" s="7">
        <v>2</v>
      </c>
      <c r="BK197" t="s">
        <v>19</v>
      </c>
      <c r="BP197" t="s">
        <v>20</v>
      </c>
      <c r="BW197" t="s">
        <v>20</v>
      </c>
      <c r="BY197" t="s">
        <v>20</v>
      </c>
    </row>
    <row r="198" spans="1:79" x14ac:dyDescent="0.25">
      <c r="A198" s="2">
        <v>43263.552581018521</v>
      </c>
      <c r="B198" s="2">
        <v>43263.55572916667</v>
      </c>
      <c r="C198">
        <v>271</v>
      </c>
      <c r="D198">
        <v>41.672698974608998</v>
      </c>
      <c r="E198">
        <v>-93.572196960449006</v>
      </c>
      <c r="F198" s="9" t="s">
        <v>945</v>
      </c>
      <c r="G198" t="s">
        <v>946</v>
      </c>
      <c r="H198" s="9" t="s">
        <v>947</v>
      </c>
      <c r="I198" t="s">
        <v>17</v>
      </c>
      <c r="J198">
        <v>501</v>
      </c>
      <c r="K198" t="s">
        <v>17</v>
      </c>
      <c r="L198">
        <v>13.55</v>
      </c>
      <c r="M198" t="s">
        <v>21</v>
      </c>
      <c r="O198">
        <v>0</v>
      </c>
      <c r="P198" t="s">
        <v>948</v>
      </c>
      <c r="Q198">
        <v>28.55</v>
      </c>
      <c r="R198">
        <v>43.55</v>
      </c>
      <c r="T198">
        <v>52</v>
      </c>
      <c r="U198" t="s">
        <v>17</v>
      </c>
      <c r="V198">
        <v>13.55</v>
      </c>
      <c r="W198" t="s">
        <v>21</v>
      </c>
      <c r="Y198">
        <v>0</v>
      </c>
      <c r="Z198" t="s">
        <v>948</v>
      </c>
      <c r="AA198">
        <v>88.55</v>
      </c>
      <c r="AB198">
        <v>613.54999999999995</v>
      </c>
      <c r="AD198" t="s">
        <v>19</v>
      </c>
      <c r="AI198" t="s">
        <v>949</v>
      </c>
      <c r="AJ198">
        <v>476</v>
      </c>
      <c r="AK198">
        <v>37</v>
      </c>
      <c r="AL198">
        <v>22.51</v>
      </c>
      <c r="AM198" t="s">
        <v>17</v>
      </c>
      <c r="AN198">
        <v>13.55</v>
      </c>
      <c r="AO198">
        <v>0</v>
      </c>
      <c r="AP198" t="s">
        <v>21</v>
      </c>
      <c r="AR198" t="s">
        <v>948</v>
      </c>
      <c r="AT198">
        <v>3</v>
      </c>
      <c r="AV198" t="s">
        <v>19</v>
      </c>
      <c r="BA198">
        <v>35.549999999999997</v>
      </c>
      <c r="BB198" t="s">
        <v>17</v>
      </c>
      <c r="BC198">
        <v>13.55</v>
      </c>
      <c r="BD198">
        <v>0</v>
      </c>
      <c r="BE198" t="s">
        <v>21</v>
      </c>
      <c r="BG198" t="s">
        <v>948</v>
      </c>
      <c r="BI198">
        <v>3</v>
      </c>
      <c r="BK198" t="s">
        <v>19</v>
      </c>
      <c r="BP198" t="s">
        <v>17</v>
      </c>
      <c r="BQ198">
        <v>2</v>
      </c>
      <c r="BR198">
        <v>2</v>
      </c>
      <c r="BS198" t="s">
        <v>38</v>
      </c>
      <c r="BU198" t="s">
        <v>76</v>
      </c>
      <c r="BW198" t="s">
        <v>17</v>
      </c>
      <c r="BX198">
        <v>7</v>
      </c>
      <c r="BY198" t="s">
        <v>17</v>
      </c>
      <c r="BZ198">
        <v>3</v>
      </c>
    </row>
    <row r="199" spans="1:79" x14ac:dyDescent="0.25">
      <c r="A199" s="2">
        <v>43252.527685185189</v>
      </c>
      <c r="B199" s="2">
        <v>43269.421296296299</v>
      </c>
      <c r="C199">
        <v>1459608</v>
      </c>
      <c r="D199">
        <v>41.486999511718999</v>
      </c>
      <c r="E199">
        <v>-90.47730255127</v>
      </c>
      <c r="F199" s="9" t="s">
        <v>2184</v>
      </c>
      <c r="G199" t="s">
        <v>1116</v>
      </c>
      <c r="H199" s="9" t="s">
        <v>2283</v>
      </c>
      <c r="I199" t="s">
        <v>17</v>
      </c>
      <c r="J199">
        <v>2154</v>
      </c>
      <c r="K199" t="s">
        <v>17</v>
      </c>
      <c r="L199">
        <v>12.97</v>
      </c>
      <c r="M199" t="s">
        <v>227</v>
      </c>
      <c r="O199">
        <v>300</v>
      </c>
      <c r="P199">
        <v>0.17699999999999999</v>
      </c>
      <c r="S199" t="s">
        <v>1117</v>
      </c>
      <c r="T199">
        <v>345</v>
      </c>
      <c r="U199" t="s">
        <v>17</v>
      </c>
      <c r="V199">
        <v>12.97</v>
      </c>
      <c r="W199" t="s">
        <v>227</v>
      </c>
      <c r="Y199">
        <v>300</v>
      </c>
      <c r="Z199">
        <v>1.77E-2</v>
      </c>
      <c r="AC199" t="s">
        <v>1118</v>
      </c>
      <c r="AD199" t="s">
        <v>22</v>
      </c>
      <c r="AF199" s="3">
        <v>1179000</v>
      </c>
      <c r="AI199" t="s">
        <v>75</v>
      </c>
      <c r="AJ199">
        <v>2154</v>
      </c>
      <c r="AK199">
        <v>345</v>
      </c>
      <c r="AL199" s="7">
        <v>27.68</v>
      </c>
      <c r="AM199" t="s">
        <v>17</v>
      </c>
      <c r="AN199" s="7">
        <v>23.09</v>
      </c>
      <c r="AO199">
        <v>300</v>
      </c>
      <c r="AP199" t="s">
        <v>227</v>
      </c>
      <c r="AR199">
        <v>1.508E-2</v>
      </c>
      <c r="AU199" t="s">
        <v>1119</v>
      </c>
      <c r="AV199" t="s">
        <v>19</v>
      </c>
      <c r="BA199">
        <v>41.62</v>
      </c>
      <c r="BB199" t="s">
        <v>17</v>
      </c>
      <c r="BC199" s="7">
        <v>23.09</v>
      </c>
      <c r="BD199" t="s">
        <v>1120</v>
      </c>
      <c r="BE199" t="s">
        <v>227</v>
      </c>
      <c r="BG199">
        <v>1.508E-2</v>
      </c>
      <c r="BJ199" t="s">
        <v>1121</v>
      </c>
      <c r="BK199" t="s">
        <v>19</v>
      </c>
      <c r="BP199" t="s">
        <v>17</v>
      </c>
      <c r="BQ199">
        <v>3.5</v>
      </c>
      <c r="BR199" t="s">
        <v>1122</v>
      </c>
      <c r="BS199" t="s">
        <v>38</v>
      </c>
      <c r="BV199" t="s">
        <v>1123</v>
      </c>
      <c r="BW199" t="s">
        <v>20</v>
      </c>
      <c r="BY199" t="s">
        <v>20</v>
      </c>
      <c r="CA199" t="s">
        <v>913</v>
      </c>
    </row>
    <row r="200" spans="1:79" x14ac:dyDescent="0.25">
      <c r="A200" s="2">
        <v>43270.362719907411</v>
      </c>
      <c r="B200" s="2">
        <v>43270.37358796296</v>
      </c>
      <c r="C200">
        <v>938</v>
      </c>
      <c r="D200">
        <v>43.385101318358998</v>
      </c>
      <c r="E200">
        <v>-92.544296264647997</v>
      </c>
      <c r="F200" s="9" t="s">
        <v>2200</v>
      </c>
      <c r="G200" t="s">
        <v>1627</v>
      </c>
      <c r="H200" s="9" t="s">
        <v>1628</v>
      </c>
      <c r="I200" t="s">
        <v>17</v>
      </c>
      <c r="J200">
        <v>124</v>
      </c>
      <c r="K200" t="s">
        <v>20</v>
      </c>
      <c r="Q200" s="7">
        <v>46.52</v>
      </c>
      <c r="R200" s="7">
        <v>77.52</v>
      </c>
      <c r="T200">
        <v>15</v>
      </c>
      <c r="U200" t="s">
        <v>20</v>
      </c>
      <c r="AA200" s="7">
        <v>170.52</v>
      </c>
      <c r="AB200" s="7">
        <v>1255.52</v>
      </c>
      <c r="AD200" t="s">
        <v>22</v>
      </c>
      <c r="AE200" s="7">
        <v>15.52</v>
      </c>
      <c r="AF200" t="s">
        <v>1629</v>
      </c>
      <c r="AJ200">
        <v>124</v>
      </c>
      <c r="AK200">
        <v>15</v>
      </c>
      <c r="AL200">
        <v>2683</v>
      </c>
      <c r="AM200" t="s">
        <v>17</v>
      </c>
      <c r="AN200" s="7">
        <v>15.6</v>
      </c>
      <c r="AP200" t="s">
        <v>21</v>
      </c>
      <c r="AS200" s="7">
        <v>15.6</v>
      </c>
      <c r="AT200" s="7">
        <v>20.18</v>
      </c>
      <c r="AV200" t="s">
        <v>19</v>
      </c>
      <c r="AW200" s="7">
        <v>15.6</v>
      </c>
      <c r="BA200">
        <v>10092</v>
      </c>
      <c r="BB200" t="s">
        <v>17</v>
      </c>
      <c r="BC200" s="7">
        <v>15.6</v>
      </c>
      <c r="BE200" t="s">
        <v>21</v>
      </c>
      <c r="BH200" s="7">
        <v>15.6</v>
      </c>
      <c r="BI200" s="7">
        <v>20.18</v>
      </c>
      <c r="BK200" t="s">
        <v>19</v>
      </c>
      <c r="BL200" s="7">
        <v>15.6</v>
      </c>
      <c r="BP200" t="s">
        <v>20</v>
      </c>
      <c r="BW200" t="s">
        <v>20</v>
      </c>
      <c r="BY200" t="s">
        <v>17</v>
      </c>
      <c r="BZ200" s="7">
        <v>8.0299999999999994</v>
      </c>
    </row>
    <row r="201" spans="1:79" x14ac:dyDescent="0.25">
      <c r="A201" s="2">
        <v>43257.328900462962</v>
      </c>
      <c r="B201" s="2">
        <v>43257.335462962961</v>
      </c>
      <c r="C201">
        <v>567</v>
      </c>
      <c r="D201">
        <v>42.800796508788999</v>
      </c>
      <c r="E201">
        <v>-95.957702636719006</v>
      </c>
      <c r="F201" s="9" t="s">
        <v>2217</v>
      </c>
      <c r="G201" t="s">
        <v>723</v>
      </c>
      <c r="H201" s="9" t="s">
        <v>724</v>
      </c>
      <c r="I201" t="s">
        <v>17</v>
      </c>
      <c r="J201">
        <v>576</v>
      </c>
      <c r="K201" t="s">
        <v>17</v>
      </c>
      <c r="L201" s="7">
        <v>9.4499999999999993</v>
      </c>
      <c r="M201" t="s">
        <v>21</v>
      </c>
      <c r="O201">
        <v>1300</v>
      </c>
      <c r="P201" t="s">
        <v>725</v>
      </c>
      <c r="T201">
        <v>73</v>
      </c>
      <c r="U201" t="s">
        <v>17</v>
      </c>
      <c r="V201">
        <v>9.4499999999999993</v>
      </c>
      <c r="W201" t="s">
        <v>21</v>
      </c>
      <c r="Y201">
        <v>1300</v>
      </c>
      <c r="Z201">
        <v>3.53</v>
      </c>
      <c r="AD201" t="s">
        <v>19</v>
      </c>
      <c r="AJ201">
        <v>504</v>
      </c>
      <c r="AK201">
        <v>67</v>
      </c>
      <c r="AL201">
        <v>31.3</v>
      </c>
      <c r="AM201" t="s">
        <v>17</v>
      </c>
      <c r="AN201">
        <v>13</v>
      </c>
      <c r="AO201">
        <v>1300</v>
      </c>
      <c r="AP201" t="s">
        <v>21</v>
      </c>
      <c r="AR201">
        <v>5.92</v>
      </c>
      <c r="AV201" t="s">
        <v>19</v>
      </c>
      <c r="BA201">
        <v>916.98</v>
      </c>
      <c r="BB201" t="s">
        <v>17</v>
      </c>
      <c r="BC201">
        <v>13</v>
      </c>
      <c r="BD201">
        <v>1300</v>
      </c>
      <c r="BE201" t="s">
        <v>21</v>
      </c>
      <c r="BG201">
        <v>5.92</v>
      </c>
      <c r="BK201" t="s">
        <v>19</v>
      </c>
      <c r="BP201" t="s">
        <v>20</v>
      </c>
      <c r="BW201" t="s">
        <v>20</v>
      </c>
      <c r="BY201" t="s">
        <v>17</v>
      </c>
      <c r="BZ201">
        <v>6</v>
      </c>
    </row>
    <row r="202" spans="1:79" x14ac:dyDescent="0.25">
      <c r="A202" s="2">
        <v>43252.488287037035</v>
      </c>
      <c r="B202" s="2">
        <v>43252.493449074071</v>
      </c>
      <c r="C202">
        <v>445</v>
      </c>
      <c r="D202">
        <v>41.290802001952997</v>
      </c>
      <c r="E202">
        <v>-93.140502929687997</v>
      </c>
      <c r="F202" s="9" t="s">
        <v>49</v>
      </c>
      <c r="G202" t="s">
        <v>50</v>
      </c>
      <c r="H202" s="9" t="s">
        <v>51</v>
      </c>
      <c r="I202" t="s">
        <v>17</v>
      </c>
      <c r="J202">
        <v>1076</v>
      </c>
      <c r="K202" t="s">
        <v>17</v>
      </c>
      <c r="L202">
        <v>22</v>
      </c>
      <c r="M202" t="s">
        <v>21</v>
      </c>
      <c r="O202">
        <v>1000</v>
      </c>
      <c r="P202" t="s">
        <v>52</v>
      </c>
      <c r="Q202">
        <v>41.4</v>
      </c>
      <c r="R202">
        <v>70.5</v>
      </c>
      <c r="S202" t="s">
        <v>53</v>
      </c>
      <c r="T202">
        <v>0</v>
      </c>
      <c r="U202" t="s">
        <v>20</v>
      </c>
      <c r="AJ202">
        <v>1076</v>
      </c>
      <c r="AL202">
        <v>21.5</v>
      </c>
      <c r="AM202" t="s">
        <v>17</v>
      </c>
      <c r="AN202">
        <v>8.5</v>
      </c>
      <c r="AO202">
        <v>1000</v>
      </c>
      <c r="AP202" t="s">
        <v>21</v>
      </c>
      <c r="AR202">
        <v>3.25</v>
      </c>
      <c r="AT202">
        <v>3.25</v>
      </c>
      <c r="BB202" t="s">
        <v>20</v>
      </c>
      <c r="BP202" t="s">
        <v>17</v>
      </c>
      <c r="BQ202">
        <v>1.5</v>
      </c>
      <c r="BS202" t="s">
        <v>38</v>
      </c>
      <c r="BV202" t="s">
        <v>54</v>
      </c>
      <c r="BW202" t="s">
        <v>20</v>
      </c>
      <c r="BY202" t="s">
        <v>20</v>
      </c>
    </row>
    <row r="203" spans="1:79" x14ac:dyDescent="0.25">
      <c r="A203" s="2">
        <v>43256.372627314813</v>
      </c>
      <c r="B203" s="2">
        <v>43256.378668981481</v>
      </c>
      <c r="C203">
        <v>521</v>
      </c>
      <c r="D203">
        <v>42.296997070312003</v>
      </c>
      <c r="E203">
        <v>-91.43920135498</v>
      </c>
      <c r="F203" s="9" t="s">
        <v>2172</v>
      </c>
      <c r="G203" t="s">
        <v>600</v>
      </c>
      <c r="H203" s="9" t="s">
        <v>601</v>
      </c>
      <c r="I203" t="s">
        <v>17</v>
      </c>
      <c r="J203">
        <v>216</v>
      </c>
      <c r="K203" t="s">
        <v>20</v>
      </c>
      <c r="Q203">
        <v>39.25</v>
      </c>
      <c r="R203">
        <v>75.5</v>
      </c>
      <c r="T203">
        <v>34</v>
      </c>
      <c r="U203" t="s">
        <v>20</v>
      </c>
      <c r="AA203">
        <v>184.25</v>
      </c>
      <c r="AB203">
        <v>1453</v>
      </c>
      <c r="AD203" t="s">
        <v>19</v>
      </c>
      <c r="AI203" t="s">
        <v>95</v>
      </c>
      <c r="AJ203">
        <v>182</v>
      </c>
      <c r="AK203">
        <v>34</v>
      </c>
      <c r="AL203" s="7">
        <v>20.39</v>
      </c>
      <c r="AM203" t="s">
        <v>20</v>
      </c>
      <c r="AS203" t="s">
        <v>602</v>
      </c>
      <c r="AV203" t="s">
        <v>19</v>
      </c>
      <c r="BA203">
        <v>20.39</v>
      </c>
      <c r="BB203" t="s">
        <v>20</v>
      </c>
      <c r="BH203" t="s">
        <v>602</v>
      </c>
      <c r="BK203" t="s">
        <v>19</v>
      </c>
      <c r="BP203" t="s">
        <v>20</v>
      </c>
      <c r="BW203" t="s">
        <v>17</v>
      </c>
      <c r="BX203">
        <v>15</v>
      </c>
      <c r="BY203" t="s">
        <v>20</v>
      </c>
    </row>
    <row r="204" spans="1:79" x14ac:dyDescent="0.25">
      <c r="A204" s="2">
        <v>43258.389675925922</v>
      </c>
      <c r="B204" s="2">
        <v>43258.391006944446</v>
      </c>
      <c r="C204">
        <v>114</v>
      </c>
      <c r="D204">
        <v>41.563507080077997</v>
      </c>
      <c r="E204">
        <v>-93.784202575684006</v>
      </c>
      <c r="F204" s="9" t="s">
        <v>817</v>
      </c>
      <c r="G204" t="s">
        <v>818</v>
      </c>
      <c r="H204" s="9" t="s">
        <v>819</v>
      </c>
      <c r="I204" t="s">
        <v>20</v>
      </c>
    </row>
    <row r="205" spans="1:79" x14ac:dyDescent="0.25">
      <c r="A205" s="2">
        <v>43258.391215277778</v>
      </c>
      <c r="B205" s="2">
        <v>43258.563622685186</v>
      </c>
      <c r="C205">
        <v>14895</v>
      </c>
      <c r="D205">
        <v>41.563507080077997</v>
      </c>
      <c r="E205">
        <v>-93.784202575684006</v>
      </c>
      <c r="F205" s="9" t="s">
        <v>817</v>
      </c>
      <c r="G205" t="s">
        <v>818</v>
      </c>
      <c r="H205" s="9" t="s">
        <v>819</v>
      </c>
      <c r="I205" t="s">
        <v>17</v>
      </c>
      <c r="J205">
        <v>8756</v>
      </c>
      <c r="K205" t="s">
        <v>17</v>
      </c>
      <c r="L205">
        <v>7.05</v>
      </c>
      <c r="M205" t="s">
        <v>227</v>
      </c>
      <c r="O205">
        <v>0</v>
      </c>
      <c r="P205">
        <v>1.93</v>
      </c>
      <c r="S205" t="s">
        <v>838</v>
      </c>
      <c r="T205">
        <v>724</v>
      </c>
      <c r="U205" t="s">
        <v>17</v>
      </c>
      <c r="V205">
        <v>7.05</v>
      </c>
      <c r="W205" t="s">
        <v>227</v>
      </c>
      <c r="Y205">
        <v>0</v>
      </c>
      <c r="Z205">
        <v>1.75</v>
      </c>
      <c r="AC205" t="s">
        <v>839</v>
      </c>
      <c r="AD205" t="s">
        <v>19</v>
      </c>
      <c r="AE205" t="s">
        <v>840</v>
      </c>
      <c r="AI205" t="s">
        <v>841</v>
      </c>
      <c r="AM205" t="s">
        <v>17</v>
      </c>
      <c r="BB205" t="s">
        <v>17</v>
      </c>
      <c r="BP205" t="s">
        <v>17</v>
      </c>
      <c r="BQ205">
        <v>4</v>
      </c>
      <c r="BR205">
        <v>4</v>
      </c>
      <c r="BS205" t="s">
        <v>23</v>
      </c>
      <c r="BT205" t="s">
        <v>842</v>
      </c>
      <c r="BW205" t="s">
        <v>20</v>
      </c>
      <c r="BY205" t="s">
        <v>20</v>
      </c>
    </row>
    <row r="206" spans="1:79" x14ac:dyDescent="0.25">
      <c r="A206" s="2">
        <v>43257.922569444447</v>
      </c>
      <c r="B206" s="2">
        <v>43257.931296296294</v>
      </c>
      <c r="C206">
        <v>754</v>
      </c>
      <c r="D206">
        <v>42.02360534668</v>
      </c>
      <c r="E206">
        <v>-91.343597412109006</v>
      </c>
      <c r="F206" s="9" t="s">
        <v>2235</v>
      </c>
      <c r="G206" t="s">
        <v>787</v>
      </c>
      <c r="H206" s="9" t="s">
        <v>788</v>
      </c>
      <c r="I206" t="s">
        <v>17</v>
      </c>
      <c r="J206">
        <v>120</v>
      </c>
      <c r="K206" t="s">
        <v>17</v>
      </c>
      <c r="L206">
        <v>35</v>
      </c>
      <c r="M206" t="s">
        <v>21</v>
      </c>
      <c r="O206">
        <v>1000</v>
      </c>
      <c r="P206">
        <v>0.08</v>
      </c>
      <c r="Q206">
        <v>67</v>
      </c>
      <c r="T206">
        <v>5</v>
      </c>
      <c r="U206" t="s">
        <v>17</v>
      </c>
      <c r="V206">
        <v>35</v>
      </c>
      <c r="W206" t="s">
        <v>21</v>
      </c>
      <c r="Y206">
        <v>1000</v>
      </c>
      <c r="Z206">
        <v>8.0000000000000002E-3</v>
      </c>
      <c r="AC206">
        <v>67</v>
      </c>
      <c r="AD206" t="s">
        <v>19</v>
      </c>
      <c r="AJ206">
        <v>115</v>
      </c>
      <c r="AK206">
        <v>5</v>
      </c>
      <c r="AL206" t="s">
        <v>789</v>
      </c>
      <c r="AM206" t="s">
        <v>17</v>
      </c>
      <c r="AN206">
        <v>16.5</v>
      </c>
      <c r="AO206">
        <v>1000</v>
      </c>
      <c r="AP206" t="s">
        <v>21</v>
      </c>
      <c r="AR206">
        <v>4.5999999999999999E-3</v>
      </c>
      <c r="AT206">
        <v>16.5</v>
      </c>
      <c r="AV206" t="s">
        <v>19</v>
      </c>
      <c r="BA206" t="s">
        <v>789</v>
      </c>
      <c r="BB206" t="s">
        <v>17</v>
      </c>
      <c r="BC206">
        <v>16.5</v>
      </c>
      <c r="BD206">
        <v>1000</v>
      </c>
      <c r="BE206" t="s">
        <v>21</v>
      </c>
      <c r="BG206">
        <v>4.5999999999999999E-3</v>
      </c>
      <c r="BI206">
        <v>16.5</v>
      </c>
      <c r="BK206" t="s">
        <v>19</v>
      </c>
      <c r="BP206" t="s">
        <v>20</v>
      </c>
      <c r="BW206" t="s">
        <v>20</v>
      </c>
      <c r="BY206" t="s">
        <v>17</v>
      </c>
      <c r="BZ206">
        <v>15</v>
      </c>
    </row>
    <row r="207" spans="1:79" x14ac:dyDescent="0.25">
      <c r="A207" s="2">
        <v>43269.438935185186</v>
      </c>
      <c r="B207" s="2">
        <v>43269.4452662037</v>
      </c>
      <c r="C207">
        <v>547</v>
      </c>
      <c r="D207">
        <v>43.146499633788999</v>
      </c>
      <c r="E207">
        <v>-93.207496643065994</v>
      </c>
      <c r="F207" s="9" t="s">
        <v>1165</v>
      </c>
      <c r="G207" t="s">
        <v>1166</v>
      </c>
      <c r="H207" s="9" t="s">
        <v>1167</v>
      </c>
      <c r="I207" t="s">
        <v>17</v>
      </c>
      <c r="J207">
        <v>11000</v>
      </c>
      <c r="K207" t="s">
        <v>17</v>
      </c>
      <c r="L207">
        <v>15.54</v>
      </c>
      <c r="M207" t="s">
        <v>227</v>
      </c>
      <c r="O207">
        <v>200</v>
      </c>
      <c r="P207">
        <v>3.8250000000000002</v>
      </c>
      <c r="S207" t="s">
        <v>1168</v>
      </c>
      <c r="T207" t="s">
        <v>1169</v>
      </c>
      <c r="U207" t="s">
        <v>20</v>
      </c>
      <c r="AC207" t="s">
        <v>1170</v>
      </c>
      <c r="AD207" t="s">
        <v>22</v>
      </c>
      <c r="AF207" t="s">
        <v>1171</v>
      </c>
      <c r="AJ207">
        <v>11000</v>
      </c>
      <c r="AL207">
        <v>16.75</v>
      </c>
      <c r="AM207" t="s">
        <v>17</v>
      </c>
      <c r="AN207">
        <v>10.7</v>
      </c>
      <c r="AO207" t="s">
        <v>1172</v>
      </c>
      <c r="AP207" t="s">
        <v>227</v>
      </c>
      <c r="AR207" t="s">
        <v>1173</v>
      </c>
      <c r="AU207" t="s">
        <v>1174</v>
      </c>
      <c r="AV207" t="s">
        <v>19</v>
      </c>
      <c r="BA207">
        <v>16.75</v>
      </c>
      <c r="BB207" t="s">
        <v>17</v>
      </c>
      <c r="BC207">
        <v>4.74</v>
      </c>
      <c r="BD207" t="s">
        <v>1172</v>
      </c>
      <c r="BE207" t="s">
        <v>227</v>
      </c>
      <c r="BG207" t="s">
        <v>1173</v>
      </c>
      <c r="BP207" t="s">
        <v>17</v>
      </c>
      <c r="BQ207">
        <v>1.75</v>
      </c>
      <c r="BR207">
        <v>10</v>
      </c>
      <c r="BS207" t="s">
        <v>38</v>
      </c>
      <c r="BV207" t="s">
        <v>1175</v>
      </c>
      <c r="BW207" t="s">
        <v>17</v>
      </c>
      <c r="BX207">
        <v>10.7</v>
      </c>
      <c r="BY207" t="s">
        <v>20</v>
      </c>
    </row>
    <row r="208" spans="1:79" x14ac:dyDescent="0.25">
      <c r="A208" s="2">
        <v>43271.385405092595</v>
      </c>
      <c r="B208" s="2">
        <v>43271.394155092596</v>
      </c>
      <c r="C208">
        <v>755</v>
      </c>
      <c r="D208">
        <v>42.97509765625</v>
      </c>
      <c r="E208">
        <v>-96.194602966309006</v>
      </c>
      <c r="F208" s="9" t="s">
        <v>2260</v>
      </c>
      <c r="G208" t="s">
        <v>1888</v>
      </c>
      <c r="H208" s="9" t="s">
        <v>1889</v>
      </c>
      <c r="I208" t="s">
        <v>17</v>
      </c>
      <c r="J208">
        <v>107</v>
      </c>
      <c r="K208" t="s">
        <v>17</v>
      </c>
      <c r="L208">
        <v>15</v>
      </c>
      <c r="M208" t="s">
        <v>21</v>
      </c>
      <c r="O208">
        <v>1000</v>
      </c>
      <c r="P208">
        <v>5</v>
      </c>
      <c r="Q208">
        <v>35</v>
      </c>
      <c r="R208">
        <v>60</v>
      </c>
      <c r="T208">
        <v>14</v>
      </c>
      <c r="U208" t="s">
        <v>17</v>
      </c>
      <c r="V208">
        <v>15</v>
      </c>
      <c r="W208" t="s">
        <v>21</v>
      </c>
      <c r="Y208">
        <v>1000</v>
      </c>
      <c r="Z208">
        <v>5</v>
      </c>
      <c r="AA208">
        <v>135</v>
      </c>
      <c r="AB208">
        <v>1015</v>
      </c>
      <c r="AD208" t="s">
        <v>19</v>
      </c>
      <c r="AJ208">
        <v>104</v>
      </c>
      <c r="AK208">
        <v>13</v>
      </c>
      <c r="AL208">
        <v>10.59</v>
      </c>
      <c r="AM208" t="s">
        <v>17</v>
      </c>
      <c r="AN208">
        <v>7</v>
      </c>
      <c r="AO208">
        <v>1000</v>
      </c>
      <c r="AP208" t="s">
        <v>21</v>
      </c>
      <c r="AR208">
        <v>1.5</v>
      </c>
      <c r="AV208" t="s">
        <v>19</v>
      </c>
      <c r="BA208">
        <v>7.62</v>
      </c>
      <c r="BB208" t="s">
        <v>17</v>
      </c>
      <c r="BC208">
        <v>7</v>
      </c>
      <c r="BD208">
        <v>1000</v>
      </c>
      <c r="BE208" t="s">
        <v>21</v>
      </c>
      <c r="BG208">
        <v>1.5</v>
      </c>
      <c r="BK208" t="s">
        <v>19</v>
      </c>
      <c r="BP208" t="s">
        <v>20</v>
      </c>
      <c r="BW208" t="s">
        <v>20</v>
      </c>
      <c r="BY208" t="s">
        <v>20</v>
      </c>
    </row>
    <row r="209" spans="1:79" x14ac:dyDescent="0.25">
      <c r="A209" s="2">
        <v>43269.48028935185</v>
      </c>
      <c r="B209" s="2">
        <v>43269.494432870371</v>
      </c>
      <c r="C209">
        <v>1221</v>
      </c>
      <c r="D209">
        <v>42.358093261718999</v>
      </c>
      <c r="E209">
        <v>-91.500099182129006</v>
      </c>
      <c r="F209" s="9" t="s">
        <v>1343</v>
      </c>
      <c r="G209" t="s">
        <v>1344</v>
      </c>
      <c r="H209" s="9" t="s">
        <v>1345</v>
      </c>
      <c r="I209" t="s">
        <v>17</v>
      </c>
      <c r="J209">
        <v>320</v>
      </c>
      <c r="K209" t="s">
        <v>17</v>
      </c>
      <c r="L209" s="3">
        <v>16</v>
      </c>
      <c r="M209" t="s">
        <v>21</v>
      </c>
      <c r="O209" s="4">
        <v>1500</v>
      </c>
      <c r="P209">
        <v>1.06E-2</v>
      </c>
      <c r="Q209">
        <v>26.5</v>
      </c>
      <c r="R209">
        <v>41.5</v>
      </c>
      <c r="T209">
        <v>30</v>
      </c>
      <c r="U209" t="s">
        <v>17</v>
      </c>
      <c r="V209" s="3">
        <v>16</v>
      </c>
      <c r="W209" t="s">
        <v>21</v>
      </c>
      <c r="Y209" s="4">
        <v>1500</v>
      </c>
      <c r="Z209">
        <v>1.06E-2</v>
      </c>
      <c r="AA209" s="7">
        <v>86.5</v>
      </c>
      <c r="AB209" s="7">
        <v>611.5</v>
      </c>
      <c r="AD209" t="s">
        <v>19</v>
      </c>
      <c r="AJ209">
        <v>298</v>
      </c>
      <c r="AK209">
        <v>27</v>
      </c>
      <c r="AL209">
        <v>33.119999999999997</v>
      </c>
      <c r="AM209" t="s">
        <v>17</v>
      </c>
      <c r="AN209" s="7">
        <v>27.25</v>
      </c>
      <c r="AO209" s="4">
        <v>1500</v>
      </c>
      <c r="AP209" t="s">
        <v>21</v>
      </c>
      <c r="AR209">
        <v>1.7999999999999999E-2</v>
      </c>
      <c r="BA209">
        <v>37.619999999999997</v>
      </c>
      <c r="BB209" t="s">
        <v>17</v>
      </c>
      <c r="BC209">
        <v>27.25</v>
      </c>
      <c r="BD209" s="4">
        <v>1500</v>
      </c>
      <c r="BE209" t="s">
        <v>21</v>
      </c>
      <c r="BG209">
        <v>1.7999999999999999E-2</v>
      </c>
      <c r="BP209" t="s">
        <v>20</v>
      </c>
      <c r="BW209" t="s">
        <v>20</v>
      </c>
      <c r="BY209" t="s">
        <v>20</v>
      </c>
    </row>
    <row r="210" spans="1:79" x14ac:dyDescent="0.25">
      <c r="A210" s="2">
        <v>43260.366388888891</v>
      </c>
      <c r="B210" s="2">
        <v>43260.372824074075</v>
      </c>
      <c r="C210">
        <v>555</v>
      </c>
      <c r="D210">
        <v>41.713195800781001</v>
      </c>
      <c r="E210">
        <v>-90.865600585937997</v>
      </c>
      <c r="F210" s="9" t="s">
        <v>904</v>
      </c>
      <c r="G210" t="s">
        <v>905</v>
      </c>
      <c r="H210" s="9" t="s">
        <v>906</v>
      </c>
      <c r="I210" t="s">
        <v>17</v>
      </c>
      <c r="J210">
        <v>60</v>
      </c>
      <c r="K210" t="s">
        <v>17</v>
      </c>
      <c r="L210">
        <v>38.520000000000003</v>
      </c>
      <c r="M210" t="s">
        <v>21</v>
      </c>
      <c r="O210">
        <v>1500</v>
      </c>
      <c r="P210" t="s">
        <v>907</v>
      </c>
      <c r="Q210">
        <v>60.22</v>
      </c>
      <c r="R210">
        <v>91.22</v>
      </c>
      <c r="T210">
        <v>1</v>
      </c>
      <c r="U210" t="s">
        <v>17</v>
      </c>
      <c r="V210">
        <v>38.520000000000003</v>
      </c>
      <c r="W210" t="s">
        <v>21</v>
      </c>
      <c r="Y210">
        <v>1500</v>
      </c>
      <c r="Z210">
        <v>6.2</v>
      </c>
      <c r="AA210">
        <v>184.22</v>
      </c>
      <c r="AB210">
        <v>1269.22</v>
      </c>
      <c r="AD210" t="s">
        <v>19</v>
      </c>
      <c r="AI210" t="s">
        <v>647</v>
      </c>
      <c r="AJ210" t="s">
        <v>647</v>
      </c>
      <c r="AL210" t="s">
        <v>647</v>
      </c>
      <c r="AM210" t="s">
        <v>20</v>
      </c>
      <c r="AS210" t="s">
        <v>647</v>
      </c>
      <c r="BA210" t="s">
        <v>647</v>
      </c>
      <c r="BB210" t="s">
        <v>20</v>
      </c>
      <c r="BH210" t="s">
        <v>647</v>
      </c>
      <c r="BP210" t="s">
        <v>20</v>
      </c>
      <c r="BW210" t="s">
        <v>20</v>
      </c>
      <c r="BY210" t="s">
        <v>20</v>
      </c>
    </row>
    <row r="211" spans="1:79" x14ac:dyDescent="0.25">
      <c r="A211" s="2">
        <v>43269.429432870369</v>
      </c>
      <c r="B211" s="2">
        <v>43270.545659722222</v>
      </c>
      <c r="C211">
        <v>96442</v>
      </c>
      <c r="D211">
        <v>43.059997558593999</v>
      </c>
      <c r="E211">
        <v>-91.056800842285</v>
      </c>
      <c r="F211" s="9" t="s">
        <v>2255</v>
      </c>
      <c r="H211" s="9" t="s">
        <v>1742</v>
      </c>
      <c r="I211" t="s">
        <v>17</v>
      </c>
      <c r="J211">
        <v>324</v>
      </c>
      <c r="K211" t="s">
        <v>17</v>
      </c>
      <c r="L211">
        <v>15.5</v>
      </c>
      <c r="M211" t="s">
        <v>227</v>
      </c>
      <c r="O211">
        <v>134</v>
      </c>
      <c r="P211">
        <v>2.3230000000000001E-2</v>
      </c>
      <c r="S211" t="s">
        <v>1743</v>
      </c>
      <c r="T211">
        <v>58</v>
      </c>
      <c r="U211" t="s">
        <v>17</v>
      </c>
      <c r="V211">
        <v>15.5</v>
      </c>
      <c r="W211" t="s">
        <v>227</v>
      </c>
      <c r="Y211">
        <v>134</v>
      </c>
      <c r="Z211">
        <v>2.3230000000000001E-2</v>
      </c>
      <c r="AC211" t="s">
        <v>1744</v>
      </c>
      <c r="AD211" t="s">
        <v>22</v>
      </c>
      <c r="AF211" s="4">
        <v>132000</v>
      </c>
      <c r="AJ211">
        <v>348</v>
      </c>
      <c r="AK211">
        <v>64</v>
      </c>
      <c r="AL211">
        <v>25.51</v>
      </c>
      <c r="AM211" t="s">
        <v>17</v>
      </c>
      <c r="AN211">
        <v>16.46</v>
      </c>
      <c r="AO211">
        <v>0</v>
      </c>
      <c r="AP211" t="s">
        <v>227</v>
      </c>
      <c r="AR211">
        <v>4.8099999999999997E-2</v>
      </c>
      <c r="AU211" t="s">
        <v>1745</v>
      </c>
      <c r="AV211" t="s">
        <v>22</v>
      </c>
      <c r="AX211" s="4">
        <v>290000</v>
      </c>
      <c r="BA211">
        <v>35.090000000000003</v>
      </c>
      <c r="BB211" t="s">
        <v>17</v>
      </c>
      <c r="BC211">
        <v>10.46</v>
      </c>
      <c r="BD211">
        <v>0</v>
      </c>
      <c r="BE211" t="s">
        <v>227</v>
      </c>
      <c r="BG211">
        <v>4.8099999999999997E-2</v>
      </c>
      <c r="BJ211" t="s">
        <v>1746</v>
      </c>
      <c r="BK211" t="s">
        <v>22</v>
      </c>
      <c r="BM211" s="4">
        <v>290000</v>
      </c>
      <c r="BP211" t="s">
        <v>17</v>
      </c>
      <c r="BQ211">
        <v>10.24</v>
      </c>
      <c r="BR211">
        <v>10.24</v>
      </c>
      <c r="BV211" t="s">
        <v>1747</v>
      </c>
      <c r="BW211" t="s">
        <v>20</v>
      </c>
      <c r="BY211" t="s">
        <v>20</v>
      </c>
    </row>
    <row r="212" spans="1:79" x14ac:dyDescent="0.25">
      <c r="A212" s="2">
        <v>43270.48746527778</v>
      </c>
      <c r="B212" s="2">
        <v>43270.573101851849</v>
      </c>
      <c r="C212">
        <v>7399</v>
      </c>
      <c r="D212">
        <v>41.73779296875</v>
      </c>
      <c r="E212">
        <v>-92.88289642334</v>
      </c>
      <c r="F212" s="9" t="s">
        <v>1760</v>
      </c>
      <c r="G212" t="s">
        <v>1761</v>
      </c>
      <c r="H212" s="9" t="s">
        <v>1762</v>
      </c>
      <c r="I212" t="s">
        <v>17</v>
      </c>
      <c r="J212">
        <v>273</v>
      </c>
      <c r="K212" t="s">
        <v>17</v>
      </c>
      <c r="L212">
        <v>13.35</v>
      </c>
      <c r="M212" t="s">
        <v>21</v>
      </c>
      <c r="O212">
        <v>1000</v>
      </c>
      <c r="P212">
        <v>9.51</v>
      </c>
      <c r="Q212">
        <v>51.39</v>
      </c>
      <c r="R212">
        <v>98.94</v>
      </c>
      <c r="T212">
        <v>17</v>
      </c>
      <c r="U212" t="s">
        <v>17</v>
      </c>
      <c r="V212">
        <v>13.35</v>
      </c>
      <c r="W212" t="s">
        <v>21</v>
      </c>
      <c r="Y212">
        <v>1000</v>
      </c>
      <c r="Z212">
        <v>9.51</v>
      </c>
      <c r="AC212" t="s">
        <v>1763</v>
      </c>
      <c r="AD212" t="s">
        <v>175</v>
      </c>
      <c r="AH212" t="s">
        <v>1764</v>
      </c>
      <c r="AI212" t="s">
        <v>1765</v>
      </c>
      <c r="AJ212">
        <v>273</v>
      </c>
      <c r="AK212">
        <v>17</v>
      </c>
      <c r="AL212">
        <v>56.25</v>
      </c>
      <c r="AM212" t="s">
        <v>17</v>
      </c>
      <c r="AN212">
        <v>32.81</v>
      </c>
      <c r="AO212">
        <v>1000</v>
      </c>
      <c r="AP212" t="s">
        <v>21</v>
      </c>
      <c r="AR212">
        <v>3.76</v>
      </c>
      <c r="AT212" t="s">
        <v>1766</v>
      </c>
      <c r="AV212" t="s">
        <v>22</v>
      </c>
      <c r="AX212" t="s">
        <v>1767</v>
      </c>
      <c r="BA212">
        <v>56.25</v>
      </c>
      <c r="BB212" t="s">
        <v>17</v>
      </c>
      <c r="BC212">
        <v>32.81</v>
      </c>
      <c r="BD212">
        <v>1000</v>
      </c>
      <c r="BE212" t="s">
        <v>21</v>
      </c>
      <c r="BG212">
        <v>3.76</v>
      </c>
      <c r="BI212" t="s">
        <v>287</v>
      </c>
      <c r="BK212" t="s">
        <v>42</v>
      </c>
      <c r="BO212" t="s">
        <v>1768</v>
      </c>
      <c r="BP212" t="s">
        <v>20</v>
      </c>
      <c r="BW212" t="s">
        <v>20</v>
      </c>
      <c r="BY212" t="s">
        <v>20</v>
      </c>
      <c r="CA212" t="s">
        <v>1769</v>
      </c>
    </row>
    <row r="213" spans="1:79" x14ac:dyDescent="0.25">
      <c r="A213" s="2">
        <v>43269.517557870371</v>
      </c>
      <c r="B213" s="2">
        <v>43269.518275462964</v>
      </c>
      <c r="C213">
        <v>61</v>
      </c>
      <c r="D213">
        <v>43.191299438477003</v>
      </c>
      <c r="E213">
        <v>-95.456802368164006</v>
      </c>
      <c r="F213" s="9" t="s">
        <v>1353</v>
      </c>
      <c r="G213" t="s">
        <v>1354</v>
      </c>
      <c r="H213" s="9" t="s">
        <v>1355</v>
      </c>
      <c r="I213" t="s">
        <v>20</v>
      </c>
    </row>
    <row r="214" spans="1:79" x14ac:dyDescent="0.25">
      <c r="A214" s="2">
        <v>43255.673807870371</v>
      </c>
      <c r="B214" s="2">
        <v>43255.674247685187</v>
      </c>
      <c r="C214">
        <v>37</v>
      </c>
      <c r="D214">
        <v>41.502304077147997</v>
      </c>
      <c r="E214">
        <v>-94.449501037597997</v>
      </c>
      <c r="F214" s="9" t="s">
        <v>551</v>
      </c>
      <c r="G214" t="s">
        <v>552</v>
      </c>
      <c r="H214" s="9" t="s">
        <v>553</v>
      </c>
      <c r="I214" t="s">
        <v>20</v>
      </c>
    </row>
    <row r="215" spans="1:79" x14ac:dyDescent="0.25">
      <c r="A215" s="2">
        <v>43269.451793981483</v>
      </c>
      <c r="B215" s="2">
        <v>43269.45380787037</v>
      </c>
      <c r="C215">
        <v>173</v>
      </c>
      <c r="D215">
        <v>41.502304077147997</v>
      </c>
      <c r="E215">
        <v>-94.449501037597997</v>
      </c>
      <c r="F215" s="9" t="s">
        <v>551</v>
      </c>
      <c r="G215" t="s">
        <v>552</v>
      </c>
      <c r="H215" s="9" t="s">
        <v>553</v>
      </c>
      <c r="I215" t="s">
        <v>20</v>
      </c>
    </row>
    <row r="216" spans="1:79" x14ac:dyDescent="0.25">
      <c r="A216" s="2">
        <v>43269.429062499999</v>
      </c>
      <c r="B216" s="2">
        <v>43269.444340277776</v>
      </c>
      <c r="C216">
        <v>1320</v>
      </c>
      <c r="D216">
        <v>40.451995849608998</v>
      </c>
      <c r="E216">
        <v>-91.45580291748</v>
      </c>
      <c r="F216" s="9" t="s">
        <v>2188</v>
      </c>
      <c r="G216" t="s">
        <v>1155</v>
      </c>
      <c r="H216" s="9" t="s">
        <v>1156</v>
      </c>
      <c r="I216" t="s">
        <v>17</v>
      </c>
      <c r="J216">
        <v>180</v>
      </c>
      <c r="K216" t="s">
        <v>17</v>
      </c>
      <c r="L216" s="7">
        <v>24.73</v>
      </c>
      <c r="M216" t="s">
        <v>21</v>
      </c>
      <c r="O216" t="s">
        <v>1157</v>
      </c>
      <c r="P216" s="7">
        <v>8.2400000000000008E-3</v>
      </c>
      <c r="Q216">
        <v>41.21</v>
      </c>
      <c r="R216">
        <v>82.41</v>
      </c>
      <c r="T216">
        <v>6</v>
      </c>
      <c r="U216" t="s">
        <v>17</v>
      </c>
      <c r="V216" s="7">
        <v>33.19</v>
      </c>
      <c r="W216" t="s">
        <v>21</v>
      </c>
      <c r="Y216">
        <v>3000</v>
      </c>
      <c r="Z216" s="7">
        <v>1.106E-2</v>
      </c>
      <c r="AA216">
        <v>232.26</v>
      </c>
      <c r="AB216">
        <v>2178.8200000000002</v>
      </c>
      <c r="AD216" t="s">
        <v>59</v>
      </c>
      <c r="AF216" t="s">
        <v>1158</v>
      </c>
      <c r="AJ216">
        <v>180</v>
      </c>
      <c r="AK216">
        <v>6</v>
      </c>
      <c r="AL216" t="s">
        <v>1159</v>
      </c>
      <c r="AM216" t="s">
        <v>17</v>
      </c>
      <c r="AN216">
        <v>24.73</v>
      </c>
      <c r="AO216">
        <v>3000</v>
      </c>
      <c r="AP216" t="s">
        <v>21</v>
      </c>
      <c r="AR216" t="s">
        <v>1160</v>
      </c>
      <c r="AV216" t="s">
        <v>19</v>
      </c>
      <c r="BA216">
        <v>33.18</v>
      </c>
      <c r="BB216" t="s">
        <v>17</v>
      </c>
      <c r="BC216">
        <v>33.19</v>
      </c>
      <c r="BD216">
        <v>3000</v>
      </c>
      <c r="BE216" t="s">
        <v>21</v>
      </c>
      <c r="BG216">
        <v>1.106E-2</v>
      </c>
      <c r="BK216" t="s">
        <v>19</v>
      </c>
      <c r="BP216" t="s">
        <v>20</v>
      </c>
      <c r="BW216" t="s">
        <v>20</v>
      </c>
      <c r="BY216" t="s">
        <v>17</v>
      </c>
      <c r="BZ216">
        <v>3.55</v>
      </c>
    </row>
    <row r="217" spans="1:79" x14ac:dyDescent="0.25">
      <c r="A217" s="2">
        <v>43255.662395833337</v>
      </c>
      <c r="B217" s="2">
        <v>43255.680011574077</v>
      </c>
      <c r="C217">
        <v>1522</v>
      </c>
      <c r="D217">
        <v>41.572906494141002</v>
      </c>
      <c r="E217">
        <v>-92.159400939940994</v>
      </c>
      <c r="F217" s="9" t="s">
        <v>2169</v>
      </c>
      <c r="G217" t="s">
        <v>560</v>
      </c>
      <c r="H217" s="9" t="s">
        <v>561</v>
      </c>
      <c r="I217" t="s">
        <v>17</v>
      </c>
      <c r="J217">
        <v>89</v>
      </c>
      <c r="K217" t="s">
        <v>17</v>
      </c>
      <c r="L217" s="7">
        <v>30.25</v>
      </c>
      <c r="M217" t="s">
        <v>21</v>
      </c>
      <c r="O217">
        <v>3000</v>
      </c>
      <c r="P217" s="7">
        <v>5.5999999999999999E-3</v>
      </c>
      <c r="Q217" s="7">
        <v>41.45</v>
      </c>
      <c r="R217" s="7">
        <v>69.45</v>
      </c>
      <c r="T217">
        <v>6</v>
      </c>
      <c r="U217" t="s">
        <v>20</v>
      </c>
      <c r="AA217">
        <v>153.44999999999999</v>
      </c>
      <c r="AB217">
        <v>1133.45</v>
      </c>
      <c r="AD217" t="s">
        <v>19</v>
      </c>
      <c r="AJ217">
        <v>89</v>
      </c>
      <c r="AK217">
        <v>89</v>
      </c>
      <c r="AL217">
        <v>33.5</v>
      </c>
      <c r="AM217" t="s">
        <v>17</v>
      </c>
      <c r="AN217">
        <v>33</v>
      </c>
      <c r="AO217">
        <v>3000</v>
      </c>
      <c r="AP217" t="s">
        <v>21</v>
      </c>
      <c r="AR217">
        <v>9.4999999999999998E-3</v>
      </c>
      <c r="AT217" t="s">
        <v>562</v>
      </c>
      <c r="AV217" t="s">
        <v>19</v>
      </c>
      <c r="BA217">
        <v>64.03</v>
      </c>
      <c r="BB217" t="s">
        <v>17</v>
      </c>
      <c r="BC217">
        <v>33</v>
      </c>
      <c r="BD217">
        <v>3000</v>
      </c>
      <c r="BE217" t="s">
        <v>21</v>
      </c>
      <c r="BG217">
        <v>9.4999999999999998E-3</v>
      </c>
      <c r="BI217" t="s">
        <v>562</v>
      </c>
      <c r="BK217" t="s">
        <v>19</v>
      </c>
      <c r="BP217" t="s">
        <v>20</v>
      </c>
      <c r="BW217" t="s">
        <v>20</v>
      </c>
      <c r="BY217" t="s">
        <v>17</v>
      </c>
      <c r="BZ217">
        <v>10.85</v>
      </c>
      <c r="CA217" t="s">
        <v>563</v>
      </c>
    </row>
    <row r="218" spans="1:79" x14ac:dyDescent="0.25">
      <c r="A218" s="2">
        <v>43270.540937500002</v>
      </c>
      <c r="B218" s="2">
        <v>43270.585543981484</v>
      </c>
      <c r="C218">
        <v>3853</v>
      </c>
      <c r="D218">
        <v>41.412994384766002</v>
      </c>
      <c r="E218">
        <v>-92.922996520995994</v>
      </c>
      <c r="F218" s="9" t="s">
        <v>1770</v>
      </c>
      <c r="G218" t="s">
        <v>1771</v>
      </c>
      <c r="H218" s="9" t="s">
        <v>1772</v>
      </c>
      <c r="I218" t="s">
        <v>17</v>
      </c>
      <c r="J218">
        <v>155</v>
      </c>
      <c r="K218" t="s">
        <v>17</v>
      </c>
      <c r="L218">
        <v>20</v>
      </c>
      <c r="M218" t="s">
        <v>21</v>
      </c>
      <c r="O218">
        <v>1000</v>
      </c>
      <c r="P218">
        <v>20.43</v>
      </c>
      <c r="Q218">
        <v>36</v>
      </c>
      <c r="R218">
        <v>52.7</v>
      </c>
      <c r="T218">
        <v>10</v>
      </c>
      <c r="U218" t="s">
        <v>17</v>
      </c>
      <c r="V218">
        <v>20</v>
      </c>
      <c r="W218" t="s">
        <v>21</v>
      </c>
      <c r="Y218">
        <v>1000</v>
      </c>
      <c r="Z218">
        <v>20.43</v>
      </c>
      <c r="AA218">
        <v>102.2</v>
      </c>
      <c r="AD218" t="s">
        <v>19</v>
      </c>
      <c r="AJ218">
        <v>144</v>
      </c>
      <c r="AK218">
        <v>11</v>
      </c>
      <c r="AL218">
        <v>27.27</v>
      </c>
      <c r="AM218" t="s">
        <v>17</v>
      </c>
      <c r="AN218">
        <v>26</v>
      </c>
      <c r="AO218">
        <v>3000</v>
      </c>
      <c r="AP218" t="s">
        <v>21</v>
      </c>
      <c r="AR218">
        <v>28</v>
      </c>
      <c r="AT218">
        <v>26</v>
      </c>
      <c r="AV218" t="s">
        <v>19</v>
      </c>
      <c r="BA218">
        <v>37.29</v>
      </c>
      <c r="BB218" t="s">
        <v>17</v>
      </c>
      <c r="BC218">
        <v>26</v>
      </c>
      <c r="BD218">
        <v>3000</v>
      </c>
      <c r="BE218" t="s">
        <v>21</v>
      </c>
      <c r="BG218">
        <v>28</v>
      </c>
      <c r="BI218">
        <v>26</v>
      </c>
      <c r="BK218" t="s">
        <v>19</v>
      </c>
      <c r="BP218" t="s">
        <v>20</v>
      </c>
      <c r="BW218" t="s">
        <v>20</v>
      </c>
      <c r="BY218" t="s">
        <v>20</v>
      </c>
      <c r="CA218" t="s">
        <v>1773</v>
      </c>
    </row>
    <row r="219" spans="1:79" ht="409.5" x14ac:dyDescent="0.25">
      <c r="A219" s="2">
        <v>43273.684641203705</v>
      </c>
      <c r="B219" s="2">
        <v>43273.696284722224</v>
      </c>
      <c r="C219">
        <v>1006</v>
      </c>
      <c r="D219">
        <v>41.863693237305</v>
      </c>
      <c r="E219">
        <v>-94.111297607422003</v>
      </c>
      <c r="F219" s="9" t="s">
        <v>2097</v>
      </c>
      <c r="G219" t="s">
        <v>2098</v>
      </c>
      <c r="H219" s="9" t="s">
        <v>2099</v>
      </c>
      <c r="I219" t="s">
        <v>17</v>
      </c>
      <c r="J219">
        <v>143</v>
      </c>
      <c r="K219" t="s">
        <v>17</v>
      </c>
      <c r="L219">
        <v>32.79</v>
      </c>
      <c r="M219" t="s">
        <v>21</v>
      </c>
      <c r="O219">
        <v>2200</v>
      </c>
      <c r="P219">
        <v>1.49E-2</v>
      </c>
      <c r="Q219">
        <v>74.510000000000005</v>
      </c>
      <c r="R219">
        <v>149.01</v>
      </c>
      <c r="T219">
        <v>15</v>
      </c>
      <c r="U219" t="s">
        <v>17</v>
      </c>
      <c r="V219">
        <v>32.79</v>
      </c>
      <c r="W219" t="s">
        <v>21</v>
      </c>
      <c r="Y219">
        <v>2200</v>
      </c>
      <c r="Z219">
        <v>1.49E-2</v>
      </c>
      <c r="AD219" t="s">
        <v>19</v>
      </c>
      <c r="AJ219">
        <v>146</v>
      </c>
      <c r="AK219">
        <v>14</v>
      </c>
      <c r="AL219">
        <v>115.51</v>
      </c>
      <c r="AM219" t="s">
        <v>17</v>
      </c>
      <c r="AN219">
        <v>43.06</v>
      </c>
      <c r="AO219">
        <v>2200</v>
      </c>
      <c r="AP219" t="s">
        <v>21</v>
      </c>
      <c r="AR219">
        <v>1.21E-2</v>
      </c>
      <c r="AS219" t="s">
        <v>1939</v>
      </c>
      <c r="AV219" t="s">
        <v>59</v>
      </c>
      <c r="AX219" t="s">
        <v>2100</v>
      </c>
      <c r="BB219" t="s">
        <v>17</v>
      </c>
      <c r="BC219">
        <v>43.06</v>
      </c>
      <c r="BD219">
        <v>2200</v>
      </c>
      <c r="BE219" t="s">
        <v>21</v>
      </c>
      <c r="BG219">
        <v>1.21E-2</v>
      </c>
      <c r="BH219" t="s">
        <v>1941</v>
      </c>
      <c r="BK219" t="s">
        <v>59</v>
      </c>
      <c r="BM219" t="s">
        <v>2100</v>
      </c>
      <c r="BP219" t="s">
        <v>20</v>
      </c>
      <c r="BW219" t="s">
        <v>20</v>
      </c>
      <c r="BY219" t="s">
        <v>20</v>
      </c>
      <c r="CA219" s="1" t="s">
        <v>2101</v>
      </c>
    </row>
    <row r="220" spans="1:79" x14ac:dyDescent="0.25">
      <c r="A220" s="2">
        <v>43257.363877314812</v>
      </c>
      <c r="B220" s="2">
        <v>43257.381365740737</v>
      </c>
      <c r="C220">
        <v>1510</v>
      </c>
      <c r="D220">
        <v>41.582397460937997</v>
      </c>
      <c r="E220">
        <v>-95.920501708984006</v>
      </c>
      <c r="F220" s="9" t="s">
        <v>726</v>
      </c>
      <c r="G220" t="s">
        <v>727</v>
      </c>
      <c r="H220" s="9" t="s">
        <v>2278</v>
      </c>
      <c r="I220" t="s">
        <v>17</v>
      </c>
      <c r="J220">
        <v>1071</v>
      </c>
      <c r="K220" t="s">
        <v>17</v>
      </c>
      <c r="L220">
        <v>12</v>
      </c>
      <c r="M220" t="s">
        <v>21</v>
      </c>
      <c r="O220">
        <v>1</v>
      </c>
      <c r="P220">
        <v>4.8499999999999996</v>
      </c>
      <c r="Q220">
        <v>31.4</v>
      </c>
      <c r="R220">
        <v>55.65</v>
      </c>
      <c r="T220">
        <v>142</v>
      </c>
      <c r="U220" t="s">
        <v>17</v>
      </c>
      <c r="V220">
        <v>12</v>
      </c>
      <c r="W220" t="s">
        <v>21</v>
      </c>
      <c r="Y220">
        <v>1</v>
      </c>
      <c r="Z220">
        <v>4.8499999999999996</v>
      </c>
      <c r="AA220">
        <v>128.4</v>
      </c>
      <c r="AB220">
        <v>977.15</v>
      </c>
      <c r="AD220" t="s">
        <v>19</v>
      </c>
      <c r="AI220" t="s">
        <v>728</v>
      </c>
      <c r="AJ220">
        <v>1071</v>
      </c>
      <c r="AK220">
        <v>142</v>
      </c>
      <c r="AL220">
        <v>9.6</v>
      </c>
      <c r="AM220" t="s">
        <v>17</v>
      </c>
      <c r="AN220">
        <v>9.6</v>
      </c>
      <c r="AP220" t="s">
        <v>38</v>
      </c>
      <c r="AQ220" t="s">
        <v>729</v>
      </c>
      <c r="AS220" s="5">
        <v>0.8</v>
      </c>
      <c r="AT220">
        <v>9.6</v>
      </c>
      <c r="AV220" t="s">
        <v>19</v>
      </c>
      <c r="BA220">
        <v>117.89</v>
      </c>
      <c r="BB220" t="s">
        <v>20</v>
      </c>
      <c r="BJ220" t="s">
        <v>730</v>
      </c>
      <c r="BK220" t="s">
        <v>19</v>
      </c>
      <c r="BP220" t="s">
        <v>20</v>
      </c>
      <c r="BW220" t="s">
        <v>20</v>
      </c>
      <c r="BY220" t="s">
        <v>20</v>
      </c>
    </row>
    <row r="221" spans="1:79" x14ac:dyDescent="0.25">
      <c r="A221" s="2">
        <v>43255.4453125</v>
      </c>
      <c r="B221" s="2">
        <v>43255.456724537034</v>
      </c>
      <c r="C221">
        <v>986</v>
      </c>
      <c r="D221">
        <v>41.56640625</v>
      </c>
      <c r="E221">
        <v>-93.740501403809006</v>
      </c>
      <c r="F221" s="9" t="s">
        <v>485</v>
      </c>
      <c r="G221" t="s">
        <v>486</v>
      </c>
      <c r="H221" s="9" t="s">
        <v>487</v>
      </c>
      <c r="I221" t="s">
        <v>17</v>
      </c>
      <c r="J221">
        <v>632</v>
      </c>
      <c r="K221" t="s">
        <v>17</v>
      </c>
      <c r="L221">
        <v>8.25</v>
      </c>
      <c r="M221" t="s">
        <v>21</v>
      </c>
      <c r="O221">
        <v>1000</v>
      </c>
      <c r="P221">
        <v>10.9</v>
      </c>
      <c r="Q221">
        <v>54.5</v>
      </c>
      <c r="R221">
        <v>109</v>
      </c>
      <c r="T221" t="s">
        <v>488</v>
      </c>
      <c r="U221" t="s">
        <v>17</v>
      </c>
      <c r="V221">
        <v>8.25</v>
      </c>
      <c r="W221" t="s">
        <v>21</v>
      </c>
      <c r="Y221">
        <v>1000</v>
      </c>
      <c r="Z221">
        <v>12.84</v>
      </c>
      <c r="AA221">
        <v>321</v>
      </c>
      <c r="AB221">
        <v>2568</v>
      </c>
      <c r="AD221" t="s">
        <v>19</v>
      </c>
      <c r="AJ221">
        <v>547</v>
      </c>
      <c r="AK221" t="s">
        <v>488</v>
      </c>
      <c r="AL221">
        <v>41.84</v>
      </c>
      <c r="AM221" t="s">
        <v>17</v>
      </c>
      <c r="AN221">
        <v>2</v>
      </c>
      <c r="AO221">
        <v>1000</v>
      </c>
      <c r="AP221" t="s">
        <v>21</v>
      </c>
      <c r="AR221">
        <v>8.3000000000000007</v>
      </c>
      <c r="AT221">
        <v>8.3000000000000007</v>
      </c>
      <c r="AV221" t="s">
        <v>19</v>
      </c>
      <c r="BA221">
        <v>220</v>
      </c>
      <c r="BB221" t="s">
        <v>17</v>
      </c>
      <c r="BC221">
        <v>2</v>
      </c>
      <c r="BD221">
        <v>1000</v>
      </c>
      <c r="BE221" t="s">
        <v>21</v>
      </c>
      <c r="BG221">
        <v>9.34</v>
      </c>
      <c r="BI221">
        <v>9.34</v>
      </c>
      <c r="BK221" t="s">
        <v>19</v>
      </c>
      <c r="BP221" t="s">
        <v>20</v>
      </c>
      <c r="BW221" t="s">
        <v>20</v>
      </c>
      <c r="BY221" t="s">
        <v>17</v>
      </c>
      <c r="BZ221">
        <v>3</v>
      </c>
    </row>
    <row r="222" spans="1:79" x14ac:dyDescent="0.25">
      <c r="A222" s="2">
        <v>43271.563923611109</v>
      </c>
      <c r="B222" s="2">
        <v>43271.580381944441</v>
      </c>
      <c r="C222">
        <v>1422</v>
      </c>
      <c r="D222">
        <v>41.723205566406001</v>
      </c>
      <c r="E222">
        <v>-93.033401489257997</v>
      </c>
      <c r="F222" s="9" t="s">
        <v>1924</v>
      </c>
      <c r="G222" t="s">
        <v>1925</v>
      </c>
      <c r="H222" s="9" t="s">
        <v>1926</v>
      </c>
      <c r="I222" t="s">
        <v>17</v>
      </c>
      <c r="J222">
        <v>765</v>
      </c>
      <c r="K222" t="s">
        <v>17</v>
      </c>
      <c r="L222" s="7">
        <v>17</v>
      </c>
      <c r="M222" t="s">
        <v>21</v>
      </c>
      <c r="O222">
        <v>999</v>
      </c>
      <c r="P222" t="s">
        <v>1927</v>
      </c>
      <c r="Q222" s="7">
        <v>35.880000000000003</v>
      </c>
      <c r="R222" s="7">
        <v>58.77</v>
      </c>
      <c r="T222">
        <v>67</v>
      </c>
      <c r="U222" t="s">
        <v>17</v>
      </c>
      <c r="V222" s="7">
        <v>17</v>
      </c>
      <c r="W222" t="s">
        <v>21</v>
      </c>
      <c r="Y222">
        <v>999</v>
      </c>
      <c r="Z222" t="s">
        <v>1927</v>
      </c>
      <c r="AA222" s="7">
        <v>140.38999999999999</v>
      </c>
      <c r="AB222" t="s">
        <v>75</v>
      </c>
      <c r="AD222" t="s">
        <v>19</v>
      </c>
      <c r="AI222" t="s">
        <v>75</v>
      </c>
      <c r="AJ222">
        <v>735</v>
      </c>
      <c r="AK222">
        <v>65</v>
      </c>
      <c r="AL222" t="s">
        <v>1928</v>
      </c>
      <c r="AM222" t="s">
        <v>17</v>
      </c>
      <c r="AN222" s="7">
        <v>15.64</v>
      </c>
      <c r="AO222">
        <v>999</v>
      </c>
      <c r="AP222" t="s">
        <v>21</v>
      </c>
      <c r="AR222" t="s">
        <v>1927</v>
      </c>
      <c r="AS222" s="7">
        <v>15.64</v>
      </c>
      <c r="AT222" t="s">
        <v>1929</v>
      </c>
      <c r="AV222" t="s">
        <v>19</v>
      </c>
      <c r="BA222" t="s">
        <v>1928</v>
      </c>
      <c r="BB222" t="s">
        <v>17</v>
      </c>
      <c r="BC222" s="7">
        <v>15.64</v>
      </c>
      <c r="BD222">
        <v>999</v>
      </c>
      <c r="BE222" t="s">
        <v>21</v>
      </c>
      <c r="BG222" t="s">
        <v>1928</v>
      </c>
      <c r="BH222" s="7">
        <v>15.64</v>
      </c>
      <c r="BI222" t="s">
        <v>1929</v>
      </c>
      <c r="BK222" t="s">
        <v>19</v>
      </c>
      <c r="BP222" t="s">
        <v>20</v>
      </c>
      <c r="BW222" t="s">
        <v>20</v>
      </c>
      <c r="BY222" t="s">
        <v>17</v>
      </c>
      <c r="BZ222" t="s">
        <v>1930</v>
      </c>
      <c r="CA222" t="s">
        <v>1931</v>
      </c>
    </row>
    <row r="223" spans="1:79" x14ac:dyDescent="0.25">
      <c r="A223" s="2">
        <v>43270.470810185187</v>
      </c>
      <c r="B223" s="2">
        <v>43270.476747685185</v>
      </c>
      <c r="C223">
        <v>513</v>
      </c>
      <c r="D223">
        <v>41.913101196288999</v>
      </c>
      <c r="E223">
        <v>-95.860900878905994</v>
      </c>
      <c r="F223" s="9" t="s">
        <v>1711</v>
      </c>
      <c r="G223" t="s">
        <v>1712</v>
      </c>
      <c r="H223" s="9" t="s">
        <v>1713</v>
      </c>
      <c r="I223" t="s">
        <v>17</v>
      </c>
      <c r="J223">
        <v>132</v>
      </c>
      <c r="K223" t="s">
        <v>17</v>
      </c>
      <c r="L223">
        <v>10.35</v>
      </c>
      <c r="M223" t="s">
        <v>38</v>
      </c>
      <c r="N223" t="s">
        <v>62</v>
      </c>
      <c r="T223">
        <v>14</v>
      </c>
      <c r="U223" t="s">
        <v>17</v>
      </c>
      <c r="V223">
        <v>17</v>
      </c>
      <c r="W223" t="s">
        <v>38</v>
      </c>
      <c r="X223" t="s">
        <v>62</v>
      </c>
      <c r="AD223" t="s">
        <v>19</v>
      </c>
      <c r="AJ223">
        <v>132</v>
      </c>
      <c r="AK223">
        <v>14</v>
      </c>
      <c r="AL223">
        <v>14</v>
      </c>
      <c r="AM223" t="s">
        <v>17</v>
      </c>
      <c r="AN223">
        <v>14</v>
      </c>
      <c r="AP223" t="s">
        <v>38</v>
      </c>
      <c r="AQ223" t="s">
        <v>62</v>
      </c>
      <c r="AV223" t="s">
        <v>19</v>
      </c>
      <c r="BA223">
        <v>14</v>
      </c>
      <c r="BB223" t="s">
        <v>17</v>
      </c>
      <c r="BC223">
        <v>14</v>
      </c>
      <c r="BE223" t="s">
        <v>38</v>
      </c>
      <c r="BF223" t="s">
        <v>62</v>
      </c>
      <c r="BK223" t="s">
        <v>19</v>
      </c>
      <c r="BP223" t="s">
        <v>20</v>
      </c>
      <c r="BW223" t="s">
        <v>20</v>
      </c>
      <c r="BY223" t="s">
        <v>20</v>
      </c>
    </row>
    <row r="224" spans="1:79" x14ac:dyDescent="0.25">
      <c r="A224" s="2">
        <v>43252.560277777775</v>
      </c>
      <c r="B224" s="2">
        <v>43252.574062500003</v>
      </c>
      <c r="C224">
        <v>1191</v>
      </c>
      <c r="D224">
        <v>41.885101318358998</v>
      </c>
      <c r="E224">
        <v>-93.287300109862997</v>
      </c>
      <c r="F224" s="9" t="s">
        <v>218</v>
      </c>
      <c r="G224" t="s">
        <v>219</v>
      </c>
      <c r="H224" s="9" t="s">
        <v>220</v>
      </c>
      <c r="I224" t="s">
        <v>17</v>
      </c>
      <c r="J224">
        <v>309</v>
      </c>
      <c r="K224" t="s">
        <v>17</v>
      </c>
      <c r="L224" s="7">
        <v>34.299999999999997</v>
      </c>
      <c r="M224" t="s">
        <v>21</v>
      </c>
      <c r="O224">
        <v>4000</v>
      </c>
      <c r="P224" t="s">
        <v>221</v>
      </c>
      <c r="Q224">
        <v>40.18</v>
      </c>
      <c r="R224">
        <v>69.58</v>
      </c>
      <c r="T224">
        <v>27</v>
      </c>
      <c r="U224" t="s">
        <v>17</v>
      </c>
      <c r="V224">
        <v>34.299999999999997</v>
      </c>
      <c r="W224" t="s">
        <v>21</v>
      </c>
      <c r="Y224">
        <v>4000</v>
      </c>
      <c r="Z224" t="s">
        <v>222</v>
      </c>
      <c r="AA224">
        <v>181.3</v>
      </c>
      <c r="AB224">
        <v>1210.3</v>
      </c>
      <c r="AD224" t="s">
        <v>19</v>
      </c>
      <c r="AI224" t="s">
        <v>75</v>
      </c>
      <c r="AJ224">
        <v>298</v>
      </c>
      <c r="AK224">
        <v>39</v>
      </c>
      <c r="AL224">
        <v>27.5</v>
      </c>
      <c r="AM224" t="s">
        <v>17</v>
      </c>
      <c r="AN224">
        <v>27.5</v>
      </c>
      <c r="AO224">
        <v>4000</v>
      </c>
      <c r="AP224" t="s">
        <v>21</v>
      </c>
      <c r="AR224" t="s">
        <v>223</v>
      </c>
      <c r="AT224" t="s">
        <v>224</v>
      </c>
      <c r="AV224" t="s">
        <v>19</v>
      </c>
      <c r="BB224" t="s">
        <v>17</v>
      </c>
      <c r="BC224">
        <v>27.5</v>
      </c>
      <c r="BD224">
        <v>4000</v>
      </c>
      <c r="BE224" t="s">
        <v>21</v>
      </c>
      <c r="BG224" t="s">
        <v>223</v>
      </c>
      <c r="BI224" t="s">
        <v>225</v>
      </c>
      <c r="BK224" t="s">
        <v>19</v>
      </c>
      <c r="BP224" t="s">
        <v>20</v>
      </c>
      <c r="BW224" t="s">
        <v>20</v>
      </c>
      <c r="BY224" t="s">
        <v>20</v>
      </c>
    </row>
    <row r="225" spans="1:79" x14ac:dyDescent="0.25">
      <c r="A225" s="2">
        <v>43266.398298611108</v>
      </c>
      <c r="B225" s="2">
        <v>43266.421932870369</v>
      </c>
      <c r="C225">
        <v>2041</v>
      </c>
      <c r="D225">
        <v>42.138595581055</v>
      </c>
      <c r="E225">
        <v>-91.24829864502</v>
      </c>
      <c r="F225" s="9" t="s">
        <v>1081</v>
      </c>
      <c r="G225" t="s">
        <v>1082</v>
      </c>
      <c r="H225" s="9" t="s">
        <v>1083</v>
      </c>
      <c r="I225" t="s">
        <v>17</v>
      </c>
      <c r="J225">
        <v>43</v>
      </c>
      <c r="K225" t="s">
        <v>17</v>
      </c>
      <c r="L225">
        <v>17.5</v>
      </c>
      <c r="M225" t="s">
        <v>21</v>
      </c>
      <c r="O225">
        <v>1000</v>
      </c>
      <c r="P225" t="s">
        <v>1084</v>
      </c>
      <c r="Q225" t="s">
        <v>1085</v>
      </c>
      <c r="R225" t="s">
        <v>1086</v>
      </c>
      <c r="T225">
        <v>2</v>
      </c>
      <c r="U225" t="s">
        <v>17</v>
      </c>
      <c r="V225">
        <v>17.5</v>
      </c>
      <c r="W225" t="s">
        <v>21</v>
      </c>
      <c r="Y225" t="s">
        <v>1087</v>
      </c>
      <c r="Z225" t="s">
        <v>1088</v>
      </c>
      <c r="AA225" t="s">
        <v>1089</v>
      </c>
      <c r="AB225" t="s">
        <v>1089</v>
      </c>
      <c r="AD225" t="s">
        <v>19</v>
      </c>
      <c r="AI225" t="s">
        <v>647</v>
      </c>
      <c r="AJ225">
        <v>0</v>
      </c>
      <c r="AK225">
        <v>0</v>
      </c>
      <c r="AM225" t="s">
        <v>20</v>
      </c>
      <c r="BB225" t="s">
        <v>20</v>
      </c>
      <c r="BP225" t="s">
        <v>20</v>
      </c>
      <c r="BW225" t="s">
        <v>20</v>
      </c>
      <c r="BY225" t="s">
        <v>17</v>
      </c>
      <c r="CA225" t="s">
        <v>1090</v>
      </c>
    </row>
    <row r="226" spans="1:79" x14ac:dyDescent="0.25">
      <c r="A226" s="2">
        <v>43252.49181712963</v>
      </c>
      <c r="B226" s="2">
        <v>43252.499930555554</v>
      </c>
      <c r="C226">
        <v>701</v>
      </c>
      <c r="D226">
        <v>41.563507080077997</v>
      </c>
      <c r="E226">
        <v>-93.784202575684006</v>
      </c>
      <c r="F226" s="9" t="s">
        <v>2155</v>
      </c>
      <c r="G226" t="s">
        <v>72</v>
      </c>
      <c r="H226" s="9" t="s">
        <v>73</v>
      </c>
      <c r="I226" t="s">
        <v>17</v>
      </c>
      <c r="J226">
        <v>65</v>
      </c>
      <c r="K226" t="s">
        <v>17</v>
      </c>
      <c r="L226" s="7">
        <v>20</v>
      </c>
      <c r="M226" t="s">
        <v>21</v>
      </c>
      <c r="O226">
        <v>1000</v>
      </c>
      <c r="P226">
        <v>0.55000000000000004</v>
      </c>
      <c r="Q226">
        <v>36.5</v>
      </c>
      <c r="R226">
        <v>64</v>
      </c>
      <c r="T226">
        <v>0</v>
      </c>
      <c r="U226" t="s">
        <v>17</v>
      </c>
      <c r="V226">
        <v>20</v>
      </c>
      <c r="W226" t="s">
        <v>21</v>
      </c>
      <c r="Y226">
        <v>1000</v>
      </c>
      <c r="Z226">
        <v>0.55000000000000004</v>
      </c>
      <c r="AC226" t="s">
        <v>74</v>
      </c>
      <c r="AJ226">
        <v>64</v>
      </c>
      <c r="AK226">
        <v>0</v>
      </c>
      <c r="AL226">
        <v>30</v>
      </c>
      <c r="AM226" t="s">
        <v>17</v>
      </c>
      <c r="AN226">
        <v>30</v>
      </c>
      <c r="AO226" t="s">
        <v>75</v>
      </c>
      <c r="AP226" t="s">
        <v>38</v>
      </c>
      <c r="AQ226" t="s">
        <v>76</v>
      </c>
      <c r="AR226" t="s">
        <v>75</v>
      </c>
      <c r="AU226" t="s">
        <v>76</v>
      </c>
      <c r="AV226" t="s">
        <v>19</v>
      </c>
      <c r="BA226">
        <v>30</v>
      </c>
      <c r="BB226" t="s">
        <v>17</v>
      </c>
      <c r="BC226">
        <v>30</v>
      </c>
      <c r="BD226" t="s">
        <v>76</v>
      </c>
      <c r="BE226" t="s">
        <v>38</v>
      </c>
      <c r="BF226" t="s">
        <v>76</v>
      </c>
      <c r="BG226" t="s">
        <v>76</v>
      </c>
      <c r="BJ226" t="s">
        <v>77</v>
      </c>
      <c r="BK226" t="s">
        <v>19</v>
      </c>
      <c r="BP226" t="s">
        <v>20</v>
      </c>
      <c r="BW226" t="s">
        <v>20</v>
      </c>
      <c r="BY226" t="s">
        <v>20</v>
      </c>
    </row>
    <row r="227" spans="1:79" x14ac:dyDescent="0.25">
      <c r="A227" s="2">
        <v>43272.713449074072</v>
      </c>
      <c r="B227" s="2">
        <v>43272.736203703702</v>
      </c>
      <c r="C227">
        <v>1965</v>
      </c>
      <c r="D227">
        <v>41.744506835937997</v>
      </c>
      <c r="E227">
        <v>-91.15599822998</v>
      </c>
      <c r="F227" s="9" t="s">
        <v>2071</v>
      </c>
      <c r="G227" t="s">
        <v>2072</v>
      </c>
      <c r="H227" s="9" t="s">
        <v>2073</v>
      </c>
      <c r="I227" t="s">
        <v>17</v>
      </c>
      <c r="J227">
        <v>1275</v>
      </c>
      <c r="K227" t="s">
        <v>17</v>
      </c>
      <c r="L227">
        <v>11.83</v>
      </c>
      <c r="M227" t="s">
        <v>227</v>
      </c>
      <c r="O227">
        <v>220</v>
      </c>
      <c r="P227">
        <v>0.06</v>
      </c>
      <c r="S227" t="s">
        <v>2074</v>
      </c>
      <c r="T227">
        <v>100</v>
      </c>
      <c r="U227" t="s">
        <v>17</v>
      </c>
      <c r="V227">
        <v>11.83</v>
      </c>
      <c r="W227" t="s">
        <v>227</v>
      </c>
      <c r="Y227">
        <v>220</v>
      </c>
      <c r="Z227">
        <v>6.0000000000000001E-3</v>
      </c>
      <c r="AC227" t="s">
        <v>2075</v>
      </c>
      <c r="AD227" t="s">
        <v>42</v>
      </c>
      <c r="AH227" t="s">
        <v>2076</v>
      </c>
      <c r="AI227" t="s">
        <v>2077</v>
      </c>
      <c r="AJ227">
        <v>1275</v>
      </c>
      <c r="AK227">
        <v>100</v>
      </c>
      <c r="AL227">
        <v>16.850000000000001</v>
      </c>
      <c r="AM227" t="s">
        <v>17</v>
      </c>
      <c r="AN227">
        <v>9.2799999999999994</v>
      </c>
      <c r="AO227">
        <v>220</v>
      </c>
      <c r="AP227" t="s">
        <v>227</v>
      </c>
      <c r="AR227">
        <v>5.0000000000000001E-3</v>
      </c>
      <c r="AU227" t="s">
        <v>2078</v>
      </c>
      <c r="AV227" t="s">
        <v>19</v>
      </c>
      <c r="BA227">
        <v>42.11</v>
      </c>
      <c r="BB227" t="s">
        <v>17</v>
      </c>
      <c r="BC227">
        <v>9.2799999999999994</v>
      </c>
      <c r="BD227">
        <v>220</v>
      </c>
      <c r="BE227" t="s">
        <v>227</v>
      </c>
      <c r="BG227">
        <v>0.05</v>
      </c>
      <c r="BJ227" t="s">
        <v>2079</v>
      </c>
      <c r="BK227" t="s">
        <v>19</v>
      </c>
      <c r="BP227" t="s">
        <v>17</v>
      </c>
      <c r="BQ227">
        <v>3</v>
      </c>
      <c r="BR227">
        <v>6</v>
      </c>
      <c r="BS227" t="s">
        <v>23</v>
      </c>
      <c r="BT227" t="s">
        <v>2080</v>
      </c>
      <c r="BV227" t="s">
        <v>2081</v>
      </c>
      <c r="BW227" t="s">
        <v>20</v>
      </c>
      <c r="BY227" t="s">
        <v>20</v>
      </c>
      <c r="CA227" t="s">
        <v>2082</v>
      </c>
    </row>
    <row r="228" spans="1:79" x14ac:dyDescent="0.25">
      <c r="A228" s="2">
        <v>43269.595358796294</v>
      </c>
      <c r="B228" s="2">
        <v>43269.609780092593</v>
      </c>
      <c r="C228">
        <v>1246</v>
      </c>
      <c r="D228">
        <v>42.448394775391002</v>
      </c>
      <c r="E228">
        <v>-96.046699523925994</v>
      </c>
      <c r="F228" s="9" t="s">
        <v>1490</v>
      </c>
      <c r="G228" t="s">
        <v>1491</v>
      </c>
      <c r="H228" s="9" t="s">
        <v>1492</v>
      </c>
      <c r="I228" t="s">
        <v>17</v>
      </c>
      <c r="J228">
        <v>801</v>
      </c>
      <c r="K228" t="s">
        <v>17</v>
      </c>
      <c r="L228" s="3">
        <v>11</v>
      </c>
      <c r="M228" t="s">
        <v>21</v>
      </c>
      <c r="O228" s="4">
        <v>1499</v>
      </c>
      <c r="P228" t="s">
        <v>1493</v>
      </c>
      <c r="Q228" s="3">
        <v>24</v>
      </c>
      <c r="R228" s="7">
        <v>40.25</v>
      </c>
      <c r="T228">
        <v>15</v>
      </c>
      <c r="U228" t="s">
        <v>17</v>
      </c>
      <c r="V228">
        <v>11</v>
      </c>
      <c r="W228" t="s">
        <v>21</v>
      </c>
      <c r="Y228" s="4">
        <v>1499</v>
      </c>
      <c r="Z228" t="s">
        <v>1494</v>
      </c>
      <c r="AD228" t="s">
        <v>19</v>
      </c>
      <c r="AJ228">
        <v>786</v>
      </c>
      <c r="AK228">
        <v>15</v>
      </c>
      <c r="AL228" s="3">
        <v>65</v>
      </c>
      <c r="AM228" t="s">
        <v>17</v>
      </c>
      <c r="AN228" s="7">
        <v>16.5</v>
      </c>
      <c r="AO228" s="4">
        <v>1499</v>
      </c>
      <c r="AP228" t="s">
        <v>21</v>
      </c>
      <c r="AR228" s="7">
        <v>2.1</v>
      </c>
      <c r="AV228" t="s">
        <v>19</v>
      </c>
      <c r="BA228">
        <v>22.8</v>
      </c>
      <c r="BB228" t="s">
        <v>17</v>
      </c>
      <c r="BC228">
        <v>16.5</v>
      </c>
      <c r="BD228" s="4">
        <v>1499</v>
      </c>
      <c r="BE228" t="s">
        <v>21</v>
      </c>
      <c r="BG228">
        <v>2.1</v>
      </c>
      <c r="BK228" t="s">
        <v>19</v>
      </c>
      <c r="BP228" t="s">
        <v>17</v>
      </c>
      <c r="BQ228" s="3">
        <v>2</v>
      </c>
      <c r="BR228" s="3">
        <v>3</v>
      </c>
      <c r="BS228" t="s">
        <v>23</v>
      </c>
      <c r="BT228" t="s">
        <v>1495</v>
      </c>
      <c r="BW228" t="s">
        <v>20</v>
      </c>
      <c r="BY228" t="s">
        <v>20</v>
      </c>
    </row>
    <row r="229" spans="1:79" x14ac:dyDescent="0.25">
      <c r="A229" s="2">
        <v>43252.534583333334</v>
      </c>
      <c r="B229" s="2">
        <v>43252.537789351853</v>
      </c>
      <c r="C229">
        <v>277</v>
      </c>
      <c r="D229">
        <v>41.790496826172003</v>
      </c>
      <c r="E229">
        <v>-93.521896362305</v>
      </c>
      <c r="F229" s="9" t="s">
        <v>2213</v>
      </c>
      <c r="G229" t="s">
        <v>162</v>
      </c>
      <c r="H229" s="9" t="s">
        <v>163</v>
      </c>
      <c r="I229" t="s">
        <v>17</v>
      </c>
      <c r="J229">
        <v>180</v>
      </c>
      <c r="K229" t="s">
        <v>17</v>
      </c>
      <c r="L229" t="s">
        <v>164</v>
      </c>
      <c r="M229" t="s">
        <v>21</v>
      </c>
      <c r="O229">
        <v>3000</v>
      </c>
      <c r="P229" t="s">
        <v>165</v>
      </c>
      <c r="Q229">
        <v>44</v>
      </c>
      <c r="R229">
        <v>84</v>
      </c>
      <c r="U229" t="s">
        <v>20</v>
      </c>
      <c r="AJ229">
        <v>180</v>
      </c>
      <c r="AM229" t="s">
        <v>17</v>
      </c>
      <c r="AN229">
        <v>37</v>
      </c>
      <c r="AO229">
        <v>3000</v>
      </c>
      <c r="AP229" t="s">
        <v>21</v>
      </c>
      <c r="AR229">
        <v>8</v>
      </c>
      <c r="BB229" t="s">
        <v>20</v>
      </c>
      <c r="BP229" t="s">
        <v>20</v>
      </c>
      <c r="BW229" t="s">
        <v>20</v>
      </c>
      <c r="BY229" t="s">
        <v>20</v>
      </c>
    </row>
    <row r="230" spans="1:79" x14ac:dyDescent="0.25">
      <c r="A230" s="2">
        <v>43264.61619212963</v>
      </c>
      <c r="B230" s="2">
        <v>43264.619259259256</v>
      </c>
      <c r="C230">
        <v>265</v>
      </c>
      <c r="D230">
        <v>42.962707519531001</v>
      </c>
      <c r="E230">
        <v>-92.554496765137003</v>
      </c>
      <c r="F230" s="9" t="s">
        <v>1011</v>
      </c>
      <c r="G230" t="s">
        <v>1012</v>
      </c>
      <c r="H230" s="9" t="s">
        <v>1013</v>
      </c>
      <c r="I230" t="s">
        <v>17</v>
      </c>
      <c r="J230">
        <v>694</v>
      </c>
      <c r="K230" t="s">
        <v>17</v>
      </c>
      <c r="L230">
        <v>15.41</v>
      </c>
      <c r="M230" t="s">
        <v>227</v>
      </c>
      <c r="O230">
        <v>350</v>
      </c>
      <c r="P230">
        <v>4.403E-2</v>
      </c>
      <c r="S230" t="s">
        <v>1014</v>
      </c>
      <c r="T230">
        <v>90</v>
      </c>
      <c r="U230" t="s">
        <v>17</v>
      </c>
      <c r="V230">
        <v>15.41</v>
      </c>
      <c r="W230" t="s">
        <v>227</v>
      </c>
      <c r="Y230">
        <v>350</v>
      </c>
      <c r="Z230">
        <v>4.403E-2</v>
      </c>
      <c r="AC230" t="s">
        <v>1014</v>
      </c>
      <c r="AD230" t="s">
        <v>19</v>
      </c>
      <c r="AI230" t="s">
        <v>75</v>
      </c>
      <c r="AJ230">
        <v>699</v>
      </c>
      <c r="AK230">
        <v>93</v>
      </c>
      <c r="AL230">
        <v>25.7</v>
      </c>
      <c r="AM230" t="s">
        <v>17</v>
      </c>
      <c r="AN230">
        <v>25.7</v>
      </c>
      <c r="AO230">
        <v>350</v>
      </c>
      <c r="AP230" t="s">
        <v>227</v>
      </c>
      <c r="AR230">
        <v>6.1100000000000002E-2</v>
      </c>
      <c r="AU230" t="s">
        <v>1014</v>
      </c>
      <c r="AV230" t="s">
        <v>19</v>
      </c>
      <c r="BA230">
        <v>25.7</v>
      </c>
      <c r="BB230" t="s">
        <v>17</v>
      </c>
      <c r="BC230">
        <v>25.7</v>
      </c>
      <c r="BD230">
        <v>350</v>
      </c>
      <c r="BE230" t="s">
        <v>227</v>
      </c>
      <c r="BG230">
        <v>6.1100000000000002E-2</v>
      </c>
      <c r="BJ230" t="s">
        <v>1014</v>
      </c>
      <c r="BK230" t="s">
        <v>19</v>
      </c>
      <c r="BP230" t="s">
        <v>47</v>
      </c>
      <c r="BW230" t="s">
        <v>17</v>
      </c>
      <c r="BX230">
        <v>0.5</v>
      </c>
      <c r="BY230" t="s">
        <v>17</v>
      </c>
      <c r="BZ230" t="s">
        <v>1015</v>
      </c>
    </row>
    <row r="231" spans="1:79" x14ac:dyDescent="0.25">
      <c r="A231" s="2">
        <v>43259.410208333335</v>
      </c>
      <c r="B231" s="2">
        <v>43259.411273148151</v>
      </c>
      <c r="C231">
        <v>91</v>
      </c>
      <c r="D231">
        <v>42.43620300293</v>
      </c>
      <c r="E231">
        <v>-94.991897583007997</v>
      </c>
      <c r="F231" s="9" t="s">
        <v>2236</v>
      </c>
      <c r="G231" t="s">
        <v>866</v>
      </c>
      <c r="H231" s="9" t="s">
        <v>867</v>
      </c>
      <c r="I231" t="s">
        <v>20</v>
      </c>
    </row>
    <row r="232" spans="1:79" ht="270" x14ac:dyDescent="0.25">
      <c r="A232" s="2">
        <v>43272.553472222222</v>
      </c>
      <c r="B232" s="2">
        <v>43272.556458333333</v>
      </c>
      <c r="C232">
        <v>257</v>
      </c>
      <c r="D232">
        <v>41.525100708007997</v>
      </c>
      <c r="E232">
        <v>-95.487197875977003</v>
      </c>
      <c r="F232" s="9" t="s">
        <v>2035</v>
      </c>
      <c r="G232" t="s">
        <v>2036</v>
      </c>
      <c r="H232" s="9" t="s">
        <v>2037</v>
      </c>
      <c r="I232" t="s">
        <v>17</v>
      </c>
      <c r="J232">
        <v>376</v>
      </c>
      <c r="K232" t="s">
        <v>17</v>
      </c>
      <c r="L232" s="7">
        <v>15</v>
      </c>
      <c r="M232" t="s">
        <v>21</v>
      </c>
      <c r="O232">
        <v>1000</v>
      </c>
      <c r="P232" s="1" t="s">
        <v>2038</v>
      </c>
      <c r="Q232">
        <v>31</v>
      </c>
      <c r="R232">
        <v>41</v>
      </c>
      <c r="T232">
        <v>43</v>
      </c>
      <c r="U232" t="s">
        <v>17</v>
      </c>
      <c r="V232" s="7">
        <v>15</v>
      </c>
      <c r="W232" t="s">
        <v>21</v>
      </c>
      <c r="Y232">
        <v>1000</v>
      </c>
      <c r="Z232" s="1" t="s">
        <v>2038</v>
      </c>
      <c r="AA232">
        <v>101</v>
      </c>
      <c r="AB232">
        <v>801</v>
      </c>
      <c r="AD232" t="s">
        <v>19</v>
      </c>
      <c r="AJ232">
        <v>363</v>
      </c>
      <c r="AK232">
        <v>38</v>
      </c>
      <c r="AL232" s="7">
        <v>42</v>
      </c>
      <c r="AM232" t="s">
        <v>17</v>
      </c>
      <c r="AN232" s="7">
        <v>35</v>
      </c>
      <c r="AO232">
        <v>2000</v>
      </c>
      <c r="AP232" t="s">
        <v>21</v>
      </c>
      <c r="AR232" t="s">
        <v>2039</v>
      </c>
      <c r="AT232" s="7">
        <v>35</v>
      </c>
      <c r="AV232" t="s">
        <v>59</v>
      </c>
      <c r="AX232" s="7">
        <v>2570753</v>
      </c>
      <c r="BA232" s="7">
        <v>39</v>
      </c>
      <c r="BB232" t="s">
        <v>17</v>
      </c>
      <c r="BC232" s="7">
        <v>35</v>
      </c>
      <c r="BD232">
        <v>2000</v>
      </c>
      <c r="BE232" t="s">
        <v>21</v>
      </c>
      <c r="BG232" t="s">
        <v>2039</v>
      </c>
      <c r="BI232" s="7">
        <v>35</v>
      </c>
      <c r="BK232" t="s">
        <v>59</v>
      </c>
      <c r="BM232" s="7">
        <v>2570753</v>
      </c>
      <c r="BP232" t="s">
        <v>20</v>
      </c>
      <c r="BW232" t="s">
        <v>20</v>
      </c>
      <c r="BY232" t="s">
        <v>20</v>
      </c>
    </row>
    <row r="233" spans="1:79" x14ac:dyDescent="0.25">
      <c r="A233" s="2">
        <v>43256.796122685184</v>
      </c>
      <c r="B233" s="2">
        <v>43256.802164351851</v>
      </c>
      <c r="C233">
        <v>521</v>
      </c>
      <c r="D233">
        <v>41.583892822266002</v>
      </c>
      <c r="E233">
        <v>-93.628898620605</v>
      </c>
      <c r="F233" s="9" t="s">
        <v>710</v>
      </c>
      <c r="G233" t="s">
        <v>711</v>
      </c>
      <c r="H233" s="9" t="s">
        <v>712</v>
      </c>
      <c r="I233" t="s">
        <v>17</v>
      </c>
      <c r="J233">
        <v>2547</v>
      </c>
      <c r="K233" t="s">
        <v>17</v>
      </c>
      <c r="L233">
        <v>14.06</v>
      </c>
      <c r="M233" t="s">
        <v>21</v>
      </c>
      <c r="O233">
        <v>0</v>
      </c>
      <c r="P233">
        <v>6.4700000000000001E-3</v>
      </c>
      <c r="Q233">
        <v>46.41</v>
      </c>
      <c r="R233">
        <v>78.760000000000005</v>
      </c>
      <c r="T233">
        <v>210</v>
      </c>
      <c r="U233" t="s">
        <v>17</v>
      </c>
      <c r="V233">
        <v>14.06</v>
      </c>
      <c r="W233" t="s">
        <v>21</v>
      </c>
      <c r="Y233">
        <v>0</v>
      </c>
      <c r="Z233">
        <v>6.4700000000000001E-3</v>
      </c>
      <c r="AA233">
        <v>175.81</v>
      </c>
      <c r="AB233">
        <v>1308.06</v>
      </c>
      <c r="AD233" t="s">
        <v>210</v>
      </c>
      <c r="AF233" t="s">
        <v>713</v>
      </c>
      <c r="AG233" t="s">
        <v>714</v>
      </c>
      <c r="AI233" t="s">
        <v>715</v>
      </c>
      <c r="AJ233">
        <v>2543</v>
      </c>
      <c r="AK233">
        <v>201</v>
      </c>
      <c r="AL233">
        <v>43.19</v>
      </c>
      <c r="AM233" t="s">
        <v>17</v>
      </c>
      <c r="AN233">
        <v>10.130000000000001</v>
      </c>
      <c r="AO233">
        <v>0</v>
      </c>
      <c r="AP233" t="s">
        <v>21</v>
      </c>
      <c r="AR233">
        <v>4.3499999999999997E-3</v>
      </c>
      <c r="AT233">
        <v>4.3499999999999996</v>
      </c>
      <c r="AV233" t="s">
        <v>80</v>
      </c>
      <c r="AY233" t="s">
        <v>716</v>
      </c>
      <c r="BA233">
        <v>54.94</v>
      </c>
      <c r="BB233" t="s">
        <v>17</v>
      </c>
      <c r="BC233">
        <v>10.130000000000001</v>
      </c>
      <c r="BD233">
        <v>0</v>
      </c>
      <c r="BE233" t="s">
        <v>21</v>
      </c>
      <c r="BG233">
        <v>4.3499999999999997E-3</v>
      </c>
      <c r="BI233">
        <v>4.3499999999999996</v>
      </c>
      <c r="BK233" t="s">
        <v>80</v>
      </c>
      <c r="BP233" t="s">
        <v>17</v>
      </c>
      <c r="BQ233">
        <v>5.25</v>
      </c>
      <c r="BR233">
        <v>5.25</v>
      </c>
      <c r="BS233" t="s">
        <v>38</v>
      </c>
      <c r="BV233" t="s">
        <v>76</v>
      </c>
      <c r="BW233" t="s">
        <v>20</v>
      </c>
      <c r="BY233" t="s">
        <v>17</v>
      </c>
      <c r="BZ233">
        <v>1.3</v>
      </c>
    </row>
    <row r="234" spans="1:79" x14ac:dyDescent="0.25">
      <c r="A234" s="2">
        <v>43255.556087962963</v>
      </c>
      <c r="B234" s="2">
        <v>43255.566979166666</v>
      </c>
      <c r="C234">
        <v>940</v>
      </c>
      <c r="D234">
        <v>43.365005493163999</v>
      </c>
      <c r="E234">
        <v>-91.276100158690994</v>
      </c>
      <c r="F234" s="9" t="s">
        <v>2168</v>
      </c>
      <c r="G234" t="s">
        <v>537</v>
      </c>
      <c r="H234" s="9" t="s">
        <v>538</v>
      </c>
      <c r="I234" t="s">
        <v>17</v>
      </c>
      <c r="J234">
        <v>504</v>
      </c>
      <c r="K234" t="s">
        <v>17</v>
      </c>
      <c r="L234">
        <v>30</v>
      </c>
      <c r="M234" t="s">
        <v>21</v>
      </c>
      <c r="O234">
        <v>4000</v>
      </c>
      <c r="P234" t="s">
        <v>539</v>
      </c>
      <c r="Q234" t="s">
        <v>540</v>
      </c>
      <c r="R234" t="s">
        <v>541</v>
      </c>
      <c r="S234" t="s">
        <v>542</v>
      </c>
      <c r="T234">
        <v>31</v>
      </c>
      <c r="U234" t="s">
        <v>20</v>
      </c>
      <c r="AA234" s="7">
        <v>56.6</v>
      </c>
      <c r="AB234" s="7">
        <v>328.3</v>
      </c>
      <c r="AD234" t="s">
        <v>19</v>
      </c>
      <c r="AI234" t="s">
        <v>95</v>
      </c>
      <c r="AJ234" s="3">
        <v>50</v>
      </c>
      <c r="AK234" s="3">
        <v>50</v>
      </c>
      <c r="AL234" s="3">
        <v>50</v>
      </c>
      <c r="AM234" t="s">
        <v>17</v>
      </c>
      <c r="AN234" s="3">
        <v>50</v>
      </c>
      <c r="AO234" t="s">
        <v>150</v>
      </c>
      <c r="AP234" t="s">
        <v>38</v>
      </c>
      <c r="AQ234" t="s">
        <v>62</v>
      </c>
      <c r="AR234" s="3">
        <v>50</v>
      </c>
      <c r="AS234" t="s">
        <v>543</v>
      </c>
      <c r="AT234" t="s">
        <v>543</v>
      </c>
      <c r="AV234" t="s">
        <v>147</v>
      </c>
      <c r="AY234" t="s">
        <v>544</v>
      </c>
      <c r="BA234" s="3">
        <v>50</v>
      </c>
      <c r="BB234" t="s">
        <v>17</v>
      </c>
      <c r="BC234" s="3">
        <v>50</v>
      </c>
      <c r="BD234" t="s">
        <v>150</v>
      </c>
      <c r="BE234" t="s">
        <v>21</v>
      </c>
      <c r="BG234" t="s">
        <v>545</v>
      </c>
      <c r="BP234" t="s">
        <v>20</v>
      </c>
      <c r="BW234" t="s">
        <v>20</v>
      </c>
      <c r="BY234" t="s">
        <v>20</v>
      </c>
    </row>
    <row r="235" spans="1:79" x14ac:dyDescent="0.25">
      <c r="A235" s="2">
        <v>43255.398449074077</v>
      </c>
      <c r="B235" s="2">
        <v>43255.409942129627</v>
      </c>
      <c r="C235">
        <v>992</v>
      </c>
      <c r="D235">
        <v>42.698593139647997</v>
      </c>
      <c r="E235">
        <v>-91.497398376465</v>
      </c>
      <c r="F235" s="9" t="s">
        <v>421</v>
      </c>
      <c r="G235" t="s">
        <v>422</v>
      </c>
      <c r="H235" s="9" t="s">
        <v>423</v>
      </c>
      <c r="I235" t="s">
        <v>17</v>
      </c>
      <c r="J235">
        <v>1366</v>
      </c>
      <c r="K235" t="s">
        <v>17</v>
      </c>
      <c r="L235">
        <v>5</v>
      </c>
      <c r="M235" t="s">
        <v>21</v>
      </c>
      <c r="O235">
        <v>2380</v>
      </c>
      <c r="P235" t="s">
        <v>424</v>
      </c>
      <c r="Q235">
        <v>10.5</v>
      </c>
      <c r="R235">
        <v>21</v>
      </c>
      <c r="T235">
        <v>214</v>
      </c>
      <c r="U235" t="s">
        <v>17</v>
      </c>
      <c r="V235">
        <v>5</v>
      </c>
      <c r="W235" t="s">
        <v>21</v>
      </c>
      <c r="Y235">
        <v>2380</v>
      </c>
      <c r="Z235" t="s">
        <v>425</v>
      </c>
      <c r="AA235">
        <v>48.1</v>
      </c>
      <c r="AB235">
        <v>253</v>
      </c>
      <c r="AD235" t="s">
        <v>19</v>
      </c>
      <c r="AJ235">
        <v>1366</v>
      </c>
      <c r="AK235">
        <v>214</v>
      </c>
      <c r="AL235">
        <v>16</v>
      </c>
      <c r="AM235" t="s">
        <v>17</v>
      </c>
      <c r="AN235">
        <v>6.12</v>
      </c>
      <c r="AO235" s="4">
        <v>2913</v>
      </c>
      <c r="AP235" t="s">
        <v>21</v>
      </c>
      <c r="AR235" t="s">
        <v>426</v>
      </c>
      <c r="AT235" s="7">
        <v>2.101</v>
      </c>
      <c r="AV235" t="s">
        <v>19</v>
      </c>
      <c r="BA235">
        <v>16.8</v>
      </c>
      <c r="BB235" t="s">
        <v>17</v>
      </c>
      <c r="BC235">
        <v>6.12</v>
      </c>
      <c r="BD235">
        <v>2913</v>
      </c>
      <c r="BE235" t="s">
        <v>21</v>
      </c>
      <c r="BG235" t="s">
        <v>426</v>
      </c>
      <c r="BI235">
        <v>2.101</v>
      </c>
      <c r="BK235" t="s">
        <v>19</v>
      </c>
      <c r="BP235" t="s">
        <v>20</v>
      </c>
      <c r="BW235" t="s">
        <v>20</v>
      </c>
      <c r="BY235" t="s">
        <v>17</v>
      </c>
      <c r="BZ235">
        <v>5.35</v>
      </c>
    </row>
    <row r="236" spans="1:79" x14ac:dyDescent="0.25">
      <c r="A236" s="2">
        <v>43255.415277777778</v>
      </c>
      <c r="B236" s="2">
        <v>43255.430937500001</v>
      </c>
      <c r="C236">
        <v>1353</v>
      </c>
      <c r="D236">
        <v>42.456893920897997</v>
      </c>
      <c r="E236">
        <v>-92.315002441405994</v>
      </c>
      <c r="F236" s="9" t="s">
        <v>456</v>
      </c>
      <c r="G236" t="s">
        <v>457</v>
      </c>
      <c r="H236" s="9" t="s">
        <v>458</v>
      </c>
      <c r="I236" t="s">
        <v>17</v>
      </c>
      <c r="J236">
        <v>228</v>
      </c>
      <c r="K236" t="s">
        <v>17</v>
      </c>
      <c r="L236">
        <v>13.5</v>
      </c>
      <c r="M236" t="s">
        <v>21</v>
      </c>
      <c r="O236">
        <v>2000</v>
      </c>
      <c r="P236">
        <v>3.375E-3</v>
      </c>
      <c r="Q236">
        <v>24.75</v>
      </c>
      <c r="R236">
        <v>40.5</v>
      </c>
      <c r="T236">
        <v>13</v>
      </c>
      <c r="U236" t="s">
        <v>17</v>
      </c>
      <c r="V236">
        <v>13.5</v>
      </c>
      <c r="W236" t="s">
        <v>21</v>
      </c>
      <c r="Y236">
        <v>2000</v>
      </c>
      <c r="Z236">
        <v>3.375E-3</v>
      </c>
      <c r="AA236">
        <v>91.13</v>
      </c>
      <c r="AB236">
        <v>681.75</v>
      </c>
      <c r="AD236" t="s">
        <v>19</v>
      </c>
      <c r="AJ236">
        <v>228</v>
      </c>
      <c r="AK236">
        <v>13</v>
      </c>
      <c r="AL236">
        <v>12.15</v>
      </c>
      <c r="AM236" t="s">
        <v>17</v>
      </c>
      <c r="AN236">
        <v>12.15</v>
      </c>
      <c r="AO236">
        <v>2000</v>
      </c>
      <c r="AP236" t="s">
        <v>21</v>
      </c>
      <c r="AR236">
        <v>3.0374999999999998E-3</v>
      </c>
      <c r="AV236" t="s">
        <v>19</v>
      </c>
      <c r="BA236">
        <v>12.15</v>
      </c>
      <c r="BB236" t="s">
        <v>17</v>
      </c>
      <c r="BC236">
        <v>12.15</v>
      </c>
      <c r="BD236">
        <v>2000</v>
      </c>
      <c r="BE236" t="s">
        <v>21</v>
      </c>
      <c r="BK236" t="s">
        <v>19</v>
      </c>
      <c r="BP236" t="s">
        <v>20</v>
      </c>
      <c r="BW236" t="s">
        <v>20</v>
      </c>
      <c r="BY236" t="s">
        <v>20</v>
      </c>
    </row>
    <row r="237" spans="1:79" x14ac:dyDescent="0.25">
      <c r="A237" s="2">
        <v>43263.432071759256</v>
      </c>
      <c r="B237" s="2">
        <v>43263.446782407409</v>
      </c>
      <c r="C237">
        <v>1270</v>
      </c>
      <c r="D237">
        <v>41.020706176757997</v>
      </c>
      <c r="E237">
        <v>-91.58390045166</v>
      </c>
      <c r="F237" s="9" t="s">
        <v>933</v>
      </c>
      <c r="G237" t="s">
        <v>934</v>
      </c>
      <c r="H237" s="9" t="s">
        <v>935</v>
      </c>
      <c r="I237" t="s">
        <v>17</v>
      </c>
      <c r="J237">
        <v>713</v>
      </c>
      <c r="K237" t="s">
        <v>17</v>
      </c>
      <c r="L237">
        <v>20.65</v>
      </c>
      <c r="M237" t="s">
        <v>21</v>
      </c>
      <c r="O237">
        <v>2000</v>
      </c>
      <c r="P237">
        <v>1.01E-2</v>
      </c>
      <c r="Q237">
        <v>50.95</v>
      </c>
      <c r="R237">
        <v>101.45</v>
      </c>
      <c r="T237">
        <v>58</v>
      </c>
      <c r="U237" t="s">
        <v>17</v>
      </c>
      <c r="V237">
        <v>20.65</v>
      </c>
      <c r="W237" t="s">
        <v>21</v>
      </c>
      <c r="Y237">
        <v>2000</v>
      </c>
      <c r="Z237">
        <v>1.01E-2</v>
      </c>
      <c r="AA237">
        <v>252.95</v>
      </c>
      <c r="AB237">
        <v>2020.45</v>
      </c>
      <c r="AD237" t="s">
        <v>19</v>
      </c>
      <c r="AJ237">
        <v>714</v>
      </c>
      <c r="AK237">
        <v>57</v>
      </c>
      <c r="AL237">
        <v>74.650000000000006</v>
      </c>
      <c r="AM237" t="s">
        <v>17</v>
      </c>
      <c r="AN237">
        <v>34</v>
      </c>
      <c r="AO237">
        <v>1500</v>
      </c>
      <c r="AP237" t="s">
        <v>21</v>
      </c>
      <c r="AR237">
        <v>1.15E-2</v>
      </c>
      <c r="AT237" t="s">
        <v>936</v>
      </c>
      <c r="AV237" t="s">
        <v>22</v>
      </c>
      <c r="AX237" t="s">
        <v>937</v>
      </c>
      <c r="BA237">
        <v>126.75</v>
      </c>
      <c r="BB237" t="s">
        <v>17</v>
      </c>
      <c r="BC237">
        <v>34</v>
      </c>
      <c r="BD237">
        <v>1500</v>
      </c>
      <c r="BE237" t="s">
        <v>21</v>
      </c>
      <c r="BG237">
        <v>1.15E-2</v>
      </c>
      <c r="BI237" t="s">
        <v>936</v>
      </c>
      <c r="BK237" t="s">
        <v>22</v>
      </c>
      <c r="BM237" t="s">
        <v>937</v>
      </c>
      <c r="BP237" t="s">
        <v>20</v>
      </c>
      <c r="BW237" t="s">
        <v>20</v>
      </c>
      <c r="BY237" t="s">
        <v>17</v>
      </c>
      <c r="BZ237">
        <v>3.65</v>
      </c>
    </row>
    <row r="238" spans="1:79" x14ac:dyDescent="0.25">
      <c r="A238" s="2">
        <v>43269.403506944444</v>
      </c>
      <c r="B238" s="2">
        <v>43269.428831018522</v>
      </c>
      <c r="C238">
        <v>2187</v>
      </c>
      <c r="D238">
        <v>40.998992919922003</v>
      </c>
      <c r="E238">
        <v>-94.977401733397997</v>
      </c>
      <c r="F238" s="9" t="s">
        <v>1130</v>
      </c>
      <c r="G238" t="s">
        <v>1131</v>
      </c>
      <c r="H238" s="9" t="s">
        <v>1132</v>
      </c>
      <c r="I238" t="s">
        <v>17</v>
      </c>
      <c r="J238">
        <v>195</v>
      </c>
      <c r="K238" t="s">
        <v>17</v>
      </c>
      <c r="L238">
        <v>53.23</v>
      </c>
      <c r="M238" t="s">
        <v>21</v>
      </c>
      <c r="O238">
        <v>2000</v>
      </c>
      <c r="Q238">
        <v>90.46</v>
      </c>
      <c r="R238">
        <v>164.92</v>
      </c>
      <c r="T238">
        <v>8</v>
      </c>
      <c r="U238" t="s">
        <v>17</v>
      </c>
      <c r="V238">
        <v>36.75</v>
      </c>
      <c r="W238" t="s">
        <v>21</v>
      </c>
      <c r="Y238">
        <v>2000</v>
      </c>
      <c r="AA238">
        <v>262.14</v>
      </c>
      <c r="AB238" t="s">
        <v>95</v>
      </c>
      <c r="AD238" t="s">
        <v>19</v>
      </c>
      <c r="AJ238">
        <v>195</v>
      </c>
      <c r="AK238">
        <v>12</v>
      </c>
      <c r="AL238">
        <v>227.41</v>
      </c>
      <c r="AM238" t="s">
        <v>17</v>
      </c>
      <c r="AN238">
        <v>10.199999999999999</v>
      </c>
      <c r="AO238">
        <v>2000</v>
      </c>
      <c r="AP238" t="s">
        <v>21</v>
      </c>
      <c r="AT238" t="s">
        <v>1133</v>
      </c>
      <c r="AV238" t="s">
        <v>19</v>
      </c>
      <c r="BA238">
        <v>18.5</v>
      </c>
      <c r="BB238" t="s">
        <v>17</v>
      </c>
      <c r="BC238">
        <v>10.199999999999999</v>
      </c>
      <c r="BD238">
        <v>2000</v>
      </c>
      <c r="BE238" t="s">
        <v>21</v>
      </c>
      <c r="BG238" t="s">
        <v>1134</v>
      </c>
      <c r="BI238" t="s">
        <v>1135</v>
      </c>
      <c r="BK238" t="s">
        <v>19</v>
      </c>
      <c r="BP238" t="s">
        <v>20</v>
      </c>
      <c r="BW238" t="s">
        <v>17</v>
      </c>
      <c r="BX238">
        <v>16</v>
      </c>
      <c r="BY238" t="s">
        <v>20</v>
      </c>
    </row>
    <row r="239" spans="1:79" x14ac:dyDescent="0.25">
      <c r="A239" s="2">
        <v>43270.848715277774</v>
      </c>
      <c r="B239" s="2">
        <v>43270.855127314811</v>
      </c>
      <c r="C239">
        <v>553</v>
      </c>
      <c r="D239">
        <v>42.311996459961001</v>
      </c>
      <c r="E239">
        <v>-93.446601867675994</v>
      </c>
      <c r="F239" s="9" t="s">
        <v>2206</v>
      </c>
      <c r="G239" t="s">
        <v>1841</v>
      </c>
      <c r="H239" s="9" t="s">
        <v>1842</v>
      </c>
      <c r="I239" t="s">
        <v>17</v>
      </c>
      <c r="J239">
        <v>105</v>
      </c>
      <c r="K239" t="s">
        <v>17</v>
      </c>
      <c r="L239">
        <v>14.43</v>
      </c>
      <c r="M239" t="s">
        <v>21</v>
      </c>
      <c r="O239" s="4">
        <v>1000</v>
      </c>
      <c r="P239">
        <v>4.5</v>
      </c>
      <c r="Q239">
        <v>32.43</v>
      </c>
      <c r="R239">
        <v>54.93</v>
      </c>
      <c r="T239">
        <v>10</v>
      </c>
      <c r="U239" t="s">
        <v>17</v>
      </c>
      <c r="V239">
        <v>14.43</v>
      </c>
      <c r="W239" t="s">
        <v>21</v>
      </c>
      <c r="Y239">
        <v>1000</v>
      </c>
      <c r="Z239">
        <v>4.5</v>
      </c>
      <c r="AD239" t="s">
        <v>19</v>
      </c>
      <c r="AJ239">
        <v>105</v>
      </c>
      <c r="AK239">
        <v>10</v>
      </c>
      <c r="AM239" t="s">
        <v>17</v>
      </c>
      <c r="AN239">
        <v>14</v>
      </c>
      <c r="AO239">
        <v>3000</v>
      </c>
      <c r="AP239" t="s">
        <v>21</v>
      </c>
      <c r="AR239">
        <v>4.34</v>
      </c>
      <c r="AV239" t="s">
        <v>19</v>
      </c>
      <c r="BB239" t="s">
        <v>17</v>
      </c>
      <c r="BC239">
        <v>14</v>
      </c>
      <c r="BD239">
        <v>3000</v>
      </c>
      <c r="BE239" t="s">
        <v>21</v>
      </c>
      <c r="BG239">
        <v>4.34</v>
      </c>
      <c r="BK239" t="s">
        <v>19</v>
      </c>
      <c r="BP239" t="s">
        <v>20</v>
      </c>
      <c r="BW239" t="s">
        <v>20</v>
      </c>
      <c r="BY239" t="s">
        <v>17</v>
      </c>
      <c r="BZ239" t="s">
        <v>1843</v>
      </c>
    </row>
    <row r="240" spans="1:79" x14ac:dyDescent="0.25">
      <c r="A240" s="2">
        <v>43252.545115740744</v>
      </c>
      <c r="B240" s="2">
        <v>43252.562974537039</v>
      </c>
      <c r="C240">
        <v>1542</v>
      </c>
      <c r="D240">
        <v>42.626205444336001</v>
      </c>
      <c r="E240">
        <v>-94.993598937987997</v>
      </c>
      <c r="F240" s="9" t="s">
        <v>2158</v>
      </c>
      <c r="G240" t="s">
        <v>201</v>
      </c>
      <c r="H240" s="9" t="s">
        <v>202</v>
      </c>
      <c r="I240" t="s">
        <v>17</v>
      </c>
      <c r="J240">
        <v>363</v>
      </c>
      <c r="K240" t="s">
        <v>17</v>
      </c>
      <c r="L240">
        <v>12</v>
      </c>
      <c r="M240" t="s">
        <v>21</v>
      </c>
      <c r="O240">
        <v>1333</v>
      </c>
      <c r="P240" t="s">
        <v>203</v>
      </c>
      <c r="Q240">
        <v>20.2</v>
      </c>
      <c r="R240">
        <v>30.4</v>
      </c>
      <c r="T240">
        <v>44</v>
      </c>
      <c r="U240" t="s">
        <v>17</v>
      </c>
      <c r="V240">
        <v>12</v>
      </c>
      <c r="W240" t="s">
        <v>21</v>
      </c>
      <c r="Y240">
        <v>1333</v>
      </c>
      <c r="Z240" t="s">
        <v>204</v>
      </c>
      <c r="AA240">
        <v>48.2</v>
      </c>
      <c r="AB240">
        <v>237.2</v>
      </c>
      <c r="AD240" t="s">
        <v>19</v>
      </c>
      <c r="AJ240">
        <v>352</v>
      </c>
      <c r="AK240">
        <v>36</v>
      </c>
      <c r="AL240">
        <v>12</v>
      </c>
      <c r="AM240" t="s">
        <v>17</v>
      </c>
      <c r="AN240">
        <v>12</v>
      </c>
      <c r="AO240">
        <v>1333</v>
      </c>
      <c r="AP240" t="s">
        <v>21</v>
      </c>
      <c r="AR240" t="s">
        <v>204</v>
      </c>
      <c r="AS240" s="5">
        <v>1</v>
      </c>
      <c r="AV240" t="s">
        <v>19</v>
      </c>
      <c r="BA240">
        <v>12</v>
      </c>
      <c r="BB240" t="s">
        <v>17</v>
      </c>
      <c r="BC240">
        <v>12</v>
      </c>
      <c r="BD240">
        <v>1333</v>
      </c>
      <c r="BE240" t="s">
        <v>21</v>
      </c>
      <c r="BG240" t="s">
        <v>205</v>
      </c>
      <c r="BH240" s="5">
        <v>1</v>
      </c>
      <c r="BK240" t="s">
        <v>19</v>
      </c>
      <c r="BP240" t="s">
        <v>20</v>
      </c>
      <c r="BW240" t="s">
        <v>17</v>
      </c>
      <c r="BX240">
        <v>17</v>
      </c>
      <c r="BY240" t="s">
        <v>20</v>
      </c>
      <c r="CA240" t="s">
        <v>206</v>
      </c>
    </row>
    <row r="241" spans="1:79" x14ac:dyDescent="0.25">
      <c r="A241" s="2">
        <v>43259.53266203704</v>
      </c>
      <c r="B241" s="2">
        <v>43259.535173611112</v>
      </c>
      <c r="C241">
        <v>217</v>
      </c>
      <c r="D241">
        <v>41.578796386718999</v>
      </c>
      <c r="E241">
        <v>-93.680099487305</v>
      </c>
      <c r="F241" s="9" t="s">
        <v>884</v>
      </c>
      <c r="G241" t="s">
        <v>885</v>
      </c>
      <c r="H241" s="9" t="s">
        <v>886</v>
      </c>
      <c r="I241" t="s">
        <v>17</v>
      </c>
      <c r="J241">
        <v>370</v>
      </c>
      <c r="K241" t="s">
        <v>17</v>
      </c>
      <c r="L241">
        <v>19.02</v>
      </c>
      <c r="M241" t="s">
        <v>21</v>
      </c>
      <c r="O241">
        <v>2000</v>
      </c>
      <c r="P241">
        <v>6.2104999999999999E-3</v>
      </c>
      <c r="Q241">
        <v>37.65</v>
      </c>
      <c r="R241">
        <v>75.3</v>
      </c>
      <c r="T241">
        <v>27</v>
      </c>
      <c r="U241" t="s">
        <v>17</v>
      </c>
      <c r="V241">
        <v>19.02</v>
      </c>
      <c r="W241" t="s">
        <v>21</v>
      </c>
      <c r="Y241">
        <v>2000</v>
      </c>
      <c r="Z241">
        <v>6.2104999999999999E-3</v>
      </c>
      <c r="AA241">
        <v>37.65</v>
      </c>
      <c r="AB241">
        <v>75.3</v>
      </c>
      <c r="AD241" t="s">
        <v>19</v>
      </c>
      <c r="AJ241">
        <v>370</v>
      </c>
      <c r="AK241">
        <v>27</v>
      </c>
      <c r="AL241">
        <v>38.630000000000003</v>
      </c>
      <c r="AM241" t="s">
        <v>17</v>
      </c>
      <c r="AN241">
        <v>1.1599999999999999E-2</v>
      </c>
      <c r="AO241">
        <v>2000</v>
      </c>
      <c r="AP241" t="s">
        <v>21</v>
      </c>
      <c r="AR241">
        <v>1.1599999999999999E-2</v>
      </c>
      <c r="AV241" t="s">
        <v>59</v>
      </c>
      <c r="AX241" t="s">
        <v>887</v>
      </c>
      <c r="BA241">
        <v>38.630000000000003</v>
      </c>
      <c r="BB241" t="s">
        <v>17</v>
      </c>
      <c r="BC241">
        <v>1.1599999999999999E-2</v>
      </c>
      <c r="BD241">
        <v>2000</v>
      </c>
      <c r="BE241" t="s">
        <v>21</v>
      </c>
      <c r="BG241">
        <v>1.1599999999999999E-2</v>
      </c>
      <c r="BP241" t="s">
        <v>20</v>
      </c>
      <c r="BW241" t="s">
        <v>20</v>
      </c>
      <c r="BY241" t="s">
        <v>17</v>
      </c>
      <c r="BZ241">
        <v>11</v>
      </c>
    </row>
    <row r="242" spans="1:79" x14ac:dyDescent="0.25">
      <c r="A242" s="2">
        <v>43255.592511574076</v>
      </c>
      <c r="B242" s="2">
        <v>43255.593402777777</v>
      </c>
      <c r="C242">
        <v>77</v>
      </c>
      <c r="D242">
        <v>41.309295654297003</v>
      </c>
      <c r="E242">
        <v>-94.394302368164006</v>
      </c>
      <c r="F242" s="9" t="s">
        <v>2232</v>
      </c>
      <c r="G242" t="s">
        <v>546</v>
      </c>
      <c r="H242" s="9" t="s">
        <v>547</v>
      </c>
      <c r="I242" t="s">
        <v>20</v>
      </c>
    </row>
    <row r="243" spans="1:79" x14ac:dyDescent="0.25">
      <c r="A243" s="2">
        <v>43269.461875000001</v>
      </c>
      <c r="B243" s="2">
        <v>43269.471805555557</v>
      </c>
      <c r="C243">
        <v>857</v>
      </c>
      <c r="D243">
        <v>43.162399291992003</v>
      </c>
      <c r="E243">
        <v>-93.019203186035</v>
      </c>
      <c r="F243" s="9" t="s">
        <v>1309</v>
      </c>
      <c r="G243" t="s">
        <v>1310</v>
      </c>
      <c r="H243" s="9" t="s">
        <v>1311</v>
      </c>
      <c r="I243" t="s">
        <v>17</v>
      </c>
      <c r="J243">
        <v>529</v>
      </c>
      <c r="K243" t="s">
        <v>17</v>
      </c>
      <c r="L243">
        <v>13.5</v>
      </c>
      <c r="M243" t="s">
        <v>21</v>
      </c>
      <c r="O243">
        <v>0</v>
      </c>
      <c r="P243" t="s">
        <v>1312</v>
      </c>
      <c r="T243">
        <v>34</v>
      </c>
      <c r="U243" t="s">
        <v>17</v>
      </c>
      <c r="V243">
        <v>13.5</v>
      </c>
      <c r="W243" t="s">
        <v>21</v>
      </c>
      <c r="Y243">
        <v>0</v>
      </c>
      <c r="Z243" t="s">
        <v>1312</v>
      </c>
      <c r="AJ243">
        <v>517</v>
      </c>
      <c r="AK243">
        <v>34</v>
      </c>
      <c r="AL243">
        <v>43.42</v>
      </c>
      <c r="AM243" t="s">
        <v>17</v>
      </c>
      <c r="AN243">
        <v>23.5</v>
      </c>
      <c r="AO243">
        <v>0</v>
      </c>
      <c r="AP243" t="s">
        <v>21</v>
      </c>
      <c r="BA243">
        <v>28.48</v>
      </c>
      <c r="BB243" t="s">
        <v>17</v>
      </c>
      <c r="BC243">
        <v>23.5</v>
      </c>
      <c r="BD243">
        <v>0</v>
      </c>
      <c r="BE243" t="s">
        <v>21</v>
      </c>
      <c r="BG243" t="s">
        <v>1312</v>
      </c>
      <c r="BP243" t="s">
        <v>47</v>
      </c>
      <c r="BW243" t="s">
        <v>20</v>
      </c>
      <c r="BY243" t="s">
        <v>20</v>
      </c>
    </row>
    <row r="244" spans="1:79" x14ac:dyDescent="0.25">
      <c r="A244" s="2">
        <v>43255.665578703702</v>
      </c>
      <c r="B244" s="2">
        <v>43255.675787037035</v>
      </c>
      <c r="C244">
        <v>881</v>
      </c>
      <c r="D244">
        <v>41.764297485352003</v>
      </c>
      <c r="E244">
        <v>-91.632598876952997</v>
      </c>
      <c r="F244" s="9" t="s">
        <v>554</v>
      </c>
      <c r="G244" t="s">
        <v>555</v>
      </c>
      <c r="H244" s="9" t="s">
        <v>556</v>
      </c>
      <c r="I244" t="s">
        <v>17</v>
      </c>
      <c r="J244" s="4">
        <v>6000</v>
      </c>
      <c r="K244" t="s">
        <v>17</v>
      </c>
      <c r="L244">
        <v>16.12</v>
      </c>
      <c r="M244" t="s">
        <v>21</v>
      </c>
      <c r="O244" s="4">
        <v>1000</v>
      </c>
      <c r="P244">
        <v>6.51</v>
      </c>
      <c r="Q244">
        <v>48.67</v>
      </c>
      <c r="R244">
        <v>81.22</v>
      </c>
      <c r="T244" s="4">
        <v>3000</v>
      </c>
      <c r="U244" t="s">
        <v>17</v>
      </c>
      <c r="V244">
        <v>16.12</v>
      </c>
      <c r="W244" t="s">
        <v>21</v>
      </c>
      <c r="Y244" s="4">
        <v>1000</v>
      </c>
      <c r="Z244">
        <v>6.51</v>
      </c>
      <c r="AA244">
        <v>178.87</v>
      </c>
      <c r="AB244">
        <v>1318.12</v>
      </c>
      <c r="AD244" t="s">
        <v>22</v>
      </c>
      <c r="AF244" t="s">
        <v>557</v>
      </c>
      <c r="AJ244" s="4">
        <v>5000</v>
      </c>
      <c r="AK244" s="4">
        <v>3000</v>
      </c>
      <c r="AL244">
        <v>58.78</v>
      </c>
      <c r="AM244" t="s">
        <v>20</v>
      </c>
      <c r="AT244" t="s">
        <v>558</v>
      </c>
      <c r="AV244" t="s">
        <v>22</v>
      </c>
      <c r="AX244" t="s">
        <v>557</v>
      </c>
      <c r="BA244">
        <v>60</v>
      </c>
      <c r="BB244" t="s">
        <v>20</v>
      </c>
      <c r="BI244" t="s">
        <v>559</v>
      </c>
      <c r="BK244" t="s">
        <v>22</v>
      </c>
      <c r="BP244" t="s">
        <v>17</v>
      </c>
      <c r="BQ244">
        <v>2</v>
      </c>
      <c r="BR244">
        <v>2</v>
      </c>
      <c r="BS244" t="s">
        <v>38</v>
      </c>
      <c r="BV244" t="s">
        <v>102</v>
      </c>
      <c r="BW244" t="s">
        <v>20</v>
      </c>
      <c r="BY244" t="s">
        <v>17</v>
      </c>
      <c r="BZ244" s="7">
        <v>4.8499999999999996</v>
      </c>
    </row>
    <row r="245" spans="1:79" x14ac:dyDescent="0.25">
      <c r="A245" s="2">
        <v>43252.553773148145</v>
      </c>
      <c r="B245" s="2">
        <v>43252.567164351851</v>
      </c>
      <c r="C245">
        <v>1157</v>
      </c>
      <c r="D245">
        <v>42.029998779297003</v>
      </c>
      <c r="E245">
        <v>-93.59049987793</v>
      </c>
      <c r="F245" s="9" t="s">
        <v>207</v>
      </c>
      <c r="G245" t="s">
        <v>208</v>
      </c>
      <c r="H245" s="9" t="s">
        <v>209</v>
      </c>
      <c r="I245" t="s">
        <v>17</v>
      </c>
      <c r="J245">
        <v>430</v>
      </c>
      <c r="K245" t="s">
        <v>17</v>
      </c>
      <c r="L245">
        <v>19.38</v>
      </c>
      <c r="M245" t="s">
        <v>21</v>
      </c>
      <c r="O245" s="4">
        <v>1000</v>
      </c>
      <c r="P245">
        <v>4.5</v>
      </c>
      <c r="Q245">
        <v>37.380000000000003</v>
      </c>
      <c r="R245">
        <v>59.88</v>
      </c>
      <c r="T245">
        <v>49</v>
      </c>
      <c r="U245" t="s">
        <v>17</v>
      </c>
      <c r="V245">
        <v>19.38</v>
      </c>
      <c r="W245" t="s">
        <v>21</v>
      </c>
      <c r="Y245" s="4">
        <v>1000</v>
      </c>
      <c r="Z245">
        <v>4.5</v>
      </c>
      <c r="AA245">
        <v>127.38</v>
      </c>
      <c r="AB245">
        <v>914.88</v>
      </c>
      <c r="AD245" t="s">
        <v>210</v>
      </c>
      <c r="AJ245">
        <v>425</v>
      </c>
      <c r="AK245">
        <v>41</v>
      </c>
      <c r="AL245">
        <v>23.12</v>
      </c>
      <c r="AM245" t="s">
        <v>17</v>
      </c>
      <c r="AN245">
        <v>16.18</v>
      </c>
      <c r="AO245" s="4">
        <v>1000</v>
      </c>
      <c r="AP245" t="s">
        <v>21</v>
      </c>
      <c r="AR245">
        <v>4.5999999999999996</v>
      </c>
      <c r="AT245">
        <v>16.18</v>
      </c>
      <c r="AV245" t="s">
        <v>210</v>
      </c>
      <c r="BA245">
        <v>23.12</v>
      </c>
      <c r="BB245" t="s">
        <v>17</v>
      </c>
      <c r="BC245">
        <v>16.18</v>
      </c>
      <c r="BD245" s="4">
        <v>1000</v>
      </c>
      <c r="BE245" t="s">
        <v>21</v>
      </c>
      <c r="BG245">
        <v>4.5999999999999996</v>
      </c>
      <c r="BI245">
        <v>16.18</v>
      </c>
      <c r="BK245" t="s">
        <v>210</v>
      </c>
      <c r="BP245" t="s">
        <v>17</v>
      </c>
      <c r="BQ245">
        <v>1</v>
      </c>
      <c r="BR245">
        <v>1</v>
      </c>
      <c r="BS245" t="s">
        <v>38</v>
      </c>
      <c r="BV245" t="s">
        <v>62</v>
      </c>
      <c r="BW245" t="s">
        <v>20</v>
      </c>
      <c r="BY245" t="s">
        <v>17</v>
      </c>
      <c r="BZ245">
        <v>3</v>
      </c>
    </row>
    <row r="246" spans="1:79" x14ac:dyDescent="0.25">
      <c r="A246" s="2">
        <v>43270.434363425928</v>
      </c>
      <c r="B246" s="2">
        <v>43270.553263888891</v>
      </c>
      <c r="C246">
        <v>10272</v>
      </c>
      <c r="D246">
        <v>42.036407470702997</v>
      </c>
      <c r="E246">
        <v>-94.05770111084</v>
      </c>
      <c r="F246" s="9" t="s">
        <v>2257</v>
      </c>
      <c r="G246" t="s">
        <v>1754</v>
      </c>
      <c r="H246" s="9" t="s">
        <v>1755</v>
      </c>
      <c r="I246" t="s">
        <v>17</v>
      </c>
      <c r="J246">
        <v>963</v>
      </c>
      <c r="K246" t="s">
        <v>20</v>
      </c>
      <c r="Q246">
        <v>23.7</v>
      </c>
      <c r="R246">
        <v>42.7</v>
      </c>
      <c r="T246">
        <v>88</v>
      </c>
      <c r="U246" t="s">
        <v>20</v>
      </c>
      <c r="AA246">
        <v>99.7</v>
      </c>
      <c r="AB246">
        <v>764.7</v>
      </c>
      <c r="AD246" t="s">
        <v>19</v>
      </c>
      <c r="AI246" t="s">
        <v>1756</v>
      </c>
      <c r="AJ246">
        <v>792</v>
      </c>
      <c r="AK246">
        <v>80</v>
      </c>
      <c r="AL246">
        <v>38.909999999999997</v>
      </c>
      <c r="AM246" t="s">
        <v>17</v>
      </c>
      <c r="AN246">
        <v>11.55</v>
      </c>
      <c r="AO246">
        <v>0</v>
      </c>
      <c r="AP246" t="s">
        <v>21</v>
      </c>
      <c r="AR246">
        <v>8.0359999999999997E-3</v>
      </c>
      <c r="AS246" t="s">
        <v>1757</v>
      </c>
      <c r="AV246" t="s">
        <v>19</v>
      </c>
      <c r="BA246">
        <v>53.39</v>
      </c>
      <c r="BB246" t="s">
        <v>17</v>
      </c>
      <c r="BC246">
        <v>8.0359999999999997E-3</v>
      </c>
      <c r="BD246">
        <v>0</v>
      </c>
      <c r="BE246" t="s">
        <v>21</v>
      </c>
      <c r="BG246">
        <v>8.0359999999999997E-3</v>
      </c>
      <c r="BH246" t="s">
        <v>1758</v>
      </c>
      <c r="BK246" t="s">
        <v>19</v>
      </c>
      <c r="BP246" t="s">
        <v>17</v>
      </c>
      <c r="BQ246">
        <v>797</v>
      </c>
      <c r="BR246">
        <v>80</v>
      </c>
      <c r="BS246" t="s">
        <v>38</v>
      </c>
      <c r="BU246" t="s">
        <v>1759</v>
      </c>
      <c r="BV246" t="s">
        <v>19</v>
      </c>
      <c r="BW246" t="s">
        <v>20</v>
      </c>
      <c r="BY246" t="s">
        <v>20</v>
      </c>
    </row>
    <row r="247" spans="1:79" x14ac:dyDescent="0.25">
      <c r="A247" s="2">
        <v>43266.328715277778</v>
      </c>
      <c r="B247" s="2">
        <v>43266.336805555555</v>
      </c>
      <c r="C247">
        <v>698</v>
      </c>
      <c r="D247">
        <v>42.000305175781001</v>
      </c>
      <c r="E247">
        <v>-91.149101257324006</v>
      </c>
      <c r="F247" s="9" t="s">
        <v>1061</v>
      </c>
      <c r="G247" t="s">
        <v>1062</v>
      </c>
      <c r="H247" s="9" t="s">
        <v>1063</v>
      </c>
      <c r="I247" t="s">
        <v>17</v>
      </c>
      <c r="J247">
        <v>300</v>
      </c>
      <c r="K247" t="s">
        <v>17</v>
      </c>
      <c r="L247">
        <v>9.77</v>
      </c>
      <c r="M247" t="s">
        <v>21</v>
      </c>
      <c r="O247">
        <v>1000</v>
      </c>
      <c r="P247">
        <v>6.97</v>
      </c>
      <c r="Q247">
        <v>37.67</v>
      </c>
      <c r="R247">
        <v>72.5</v>
      </c>
      <c r="T247">
        <v>20</v>
      </c>
      <c r="U247" t="s">
        <v>17</v>
      </c>
      <c r="V247">
        <v>9.77</v>
      </c>
      <c r="W247" t="s">
        <v>21</v>
      </c>
      <c r="Y247">
        <v>1000</v>
      </c>
      <c r="Z247">
        <v>6.97</v>
      </c>
      <c r="AA247">
        <v>177.05</v>
      </c>
      <c r="AB247">
        <v>1396.8</v>
      </c>
      <c r="AD247" t="s">
        <v>59</v>
      </c>
      <c r="AF247" s="4">
        <v>2000000</v>
      </c>
      <c r="AJ247">
        <v>275</v>
      </c>
      <c r="AK247">
        <v>25</v>
      </c>
      <c r="AL247">
        <v>38</v>
      </c>
      <c r="AM247" t="s">
        <v>17</v>
      </c>
      <c r="AN247">
        <v>30.77</v>
      </c>
      <c r="AO247">
        <v>1000</v>
      </c>
      <c r="AP247" t="s">
        <v>21</v>
      </c>
      <c r="AR247">
        <v>6.97</v>
      </c>
      <c r="AS247">
        <v>100</v>
      </c>
      <c r="AV247" t="s">
        <v>59</v>
      </c>
      <c r="AX247" s="4">
        <v>2000000</v>
      </c>
      <c r="BA247">
        <v>40</v>
      </c>
      <c r="BB247" t="s">
        <v>17</v>
      </c>
      <c r="BC247">
        <v>30.77</v>
      </c>
      <c r="BD247">
        <v>1000</v>
      </c>
      <c r="BE247" t="s">
        <v>21</v>
      </c>
      <c r="BG247">
        <v>6.97</v>
      </c>
      <c r="BH247">
        <v>100</v>
      </c>
      <c r="BK247" t="s">
        <v>59</v>
      </c>
      <c r="BM247" s="4">
        <v>2000000</v>
      </c>
      <c r="BP247" t="s">
        <v>17</v>
      </c>
      <c r="BQ247">
        <v>275</v>
      </c>
      <c r="BR247">
        <v>25</v>
      </c>
      <c r="BS247" t="s">
        <v>38</v>
      </c>
      <c r="BU247" t="s">
        <v>62</v>
      </c>
      <c r="BV247" t="s">
        <v>1064</v>
      </c>
      <c r="BW247" t="s">
        <v>20</v>
      </c>
      <c r="BY247" t="s">
        <v>20</v>
      </c>
    </row>
    <row r="248" spans="1:79" x14ac:dyDescent="0.25">
      <c r="A248" s="2">
        <v>43252.562939814816</v>
      </c>
      <c r="B248" s="2">
        <v>43252.584768518522</v>
      </c>
      <c r="C248">
        <v>1886</v>
      </c>
      <c r="D248">
        <v>42.523696899413999</v>
      </c>
      <c r="E248">
        <v>-96.436302185059006</v>
      </c>
      <c r="F248" s="9" t="s">
        <v>232</v>
      </c>
      <c r="G248" t="s">
        <v>233</v>
      </c>
      <c r="H248" s="9" t="s">
        <v>234</v>
      </c>
      <c r="I248" t="s">
        <v>17</v>
      </c>
      <c r="J248">
        <v>1139</v>
      </c>
      <c r="K248" t="s">
        <v>17</v>
      </c>
      <c r="L248">
        <v>14.5</v>
      </c>
      <c r="M248" t="s">
        <v>21</v>
      </c>
      <c r="O248">
        <v>2000</v>
      </c>
      <c r="P248">
        <v>7.25</v>
      </c>
      <c r="Q248">
        <v>36.25</v>
      </c>
      <c r="R248">
        <v>72.5</v>
      </c>
      <c r="T248">
        <v>127</v>
      </c>
      <c r="U248" t="s">
        <v>17</v>
      </c>
      <c r="V248">
        <v>14.5</v>
      </c>
      <c r="W248" t="s">
        <v>21</v>
      </c>
      <c r="Y248">
        <v>2000</v>
      </c>
      <c r="Z248">
        <v>7.25</v>
      </c>
      <c r="AA248">
        <v>150.5</v>
      </c>
      <c r="AB248" t="s">
        <v>95</v>
      </c>
      <c r="AD248" t="s">
        <v>175</v>
      </c>
      <c r="AH248" t="s">
        <v>235</v>
      </c>
      <c r="AI248" t="s">
        <v>95</v>
      </c>
      <c r="AJ248">
        <v>1132</v>
      </c>
      <c r="AK248">
        <v>134</v>
      </c>
      <c r="AL248">
        <v>23.77</v>
      </c>
      <c r="AM248" t="s">
        <v>17</v>
      </c>
      <c r="AN248">
        <v>10.45</v>
      </c>
      <c r="AO248">
        <v>2000</v>
      </c>
      <c r="AP248" t="s">
        <v>21</v>
      </c>
      <c r="AR248">
        <v>4.4400000000000004</v>
      </c>
      <c r="AT248">
        <v>5.23</v>
      </c>
      <c r="AV248" t="s">
        <v>19</v>
      </c>
      <c r="BA248">
        <v>12000</v>
      </c>
      <c r="BB248" t="s">
        <v>17</v>
      </c>
      <c r="BC248">
        <v>10.45</v>
      </c>
      <c r="BD248">
        <v>2000</v>
      </c>
      <c r="BE248" t="s">
        <v>21</v>
      </c>
      <c r="BG248">
        <v>4.4400000000000004</v>
      </c>
      <c r="BI248">
        <v>10.45</v>
      </c>
      <c r="BK248" t="s">
        <v>19</v>
      </c>
      <c r="BP248" t="s">
        <v>20</v>
      </c>
      <c r="BW248" t="s">
        <v>20</v>
      </c>
      <c r="BY248" t="s">
        <v>20</v>
      </c>
    </row>
    <row r="249" spans="1:79" x14ac:dyDescent="0.25">
      <c r="A249" s="2">
        <v>43252.48809027778</v>
      </c>
      <c r="B249" s="2">
        <v>43271.645312499997</v>
      </c>
      <c r="C249">
        <v>1655184</v>
      </c>
      <c r="D249">
        <v>42.140701293945</v>
      </c>
      <c r="E249">
        <v>-90.976303100585994</v>
      </c>
      <c r="F249" s="9" t="s">
        <v>1932</v>
      </c>
      <c r="G249" t="s">
        <v>1933</v>
      </c>
      <c r="H249" s="9" t="s">
        <v>1934</v>
      </c>
      <c r="I249" t="s">
        <v>17</v>
      </c>
      <c r="J249">
        <v>115</v>
      </c>
      <c r="K249" t="s">
        <v>17</v>
      </c>
      <c r="L249">
        <v>12</v>
      </c>
      <c r="M249" t="s">
        <v>21</v>
      </c>
      <c r="O249">
        <v>1000</v>
      </c>
      <c r="P249">
        <v>10</v>
      </c>
      <c r="Q249">
        <v>52</v>
      </c>
      <c r="R249">
        <v>104</v>
      </c>
      <c r="S249" t="s">
        <v>1935</v>
      </c>
      <c r="T249" t="s">
        <v>1936</v>
      </c>
      <c r="U249" t="s">
        <v>17</v>
      </c>
      <c r="V249">
        <v>12</v>
      </c>
      <c r="W249" t="s">
        <v>21</v>
      </c>
      <c r="Y249">
        <v>1000</v>
      </c>
      <c r="Z249">
        <v>10</v>
      </c>
      <c r="AC249" t="s">
        <v>1937</v>
      </c>
      <c r="AD249" t="s">
        <v>19</v>
      </c>
      <c r="AJ249">
        <v>100</v>
      </c>
      <c r="AK249">
        <v>10</v>
      </c>
      <c r="AL249" t="s">
        <v>1938</v>
      </c>
      <c r="AM249" t="s">
        <v>17</v>
      </c>
      <c r="AN249">
        <v>30</v>
      </c>
      <c r="AO249">
        <v>1000</v>
      </c>
      <c r="AP249" t="s">
        <v>21</v>
      </c>
      <c r="AR249">
        <v>12</v>
      </c>
      <c r="AS249" t="s">
        <v>1939</v>
      </c>
      <c r="AT249">
        <v>12</v>
      </c>
      <c r="AV249" t="s">
        <v>59</v>
      </c>
      <c r="AX249" t="s">
        <v>1940</v>
      </c>
      <c r="BA249" t="s">
        <v>1938</v>
      </c>
      <c r="BB249" t="s">
        <v>17</v>
      </c>
      <c r="BC249">
        <v>30</v>
      </c>
      <c r="BD249">
        <v>1000</v>
      </c>
      <c r="BE249" t="s">
        <v>21</v>
      </c>
      <c r="BG249">
        <v>12</v>
      </c>
      <c r="BH249" t="s">
        <v>1941</v>
      </c>
      <c r="BI249">
        <v>12</v>
      </c>
      <c r="BK249" t="s">
        <v>59</v>
      </c>
      <c r="BM249" t="s">
        <v>1940</v>
      </c>
      <c r="BP249" t="s">
        <v>20</v>
      </c>
      <c r="BW249" t="s">
        <v>20</v>
      </c>
      <c r="BY249" t="s">
        <v>17</v>
      </c>
      <c r="BZ249" t="s">
        <v>1942</v>
      </c>
    </row>
    <row r="250" spans="1:79" x14ac:dyDescent="0.25">
      <c r="A250" s="2">
        <v>43269.681296296294</v>
      </c>
      <c r="B250" s="2">
        <v>43272.32408564815</v>
      </c>
      <c r="C250">
        <v>228337</v>
      </c>
      <c r="D250">
        <v>41.281204223632997</v>
      </c>
      <c r="E250">
        <v>-92.650199890137003</v>
      </c>
      <c r="F250" s="9" t="s">
        <v>1953</v>
      </c>
      <c r="G250" t="s">
        <v>1954</v>
      </c>
      <c r="H250" s="9" t="s">
        <v>1955</v>
      </c>
      <c r="I250" t="s">
        <v>17</v>
      </c>
      <c r="J250">
        <v>4363</v>
      </c>
      <c r="K250" t="s">
        <v>17</v>
      </c>
      <c r="L250" s="7">
        <v>14.14</v>
      </c>
      <c r="M250" t="s">
        <v>227</v>
      </c>
      <c r="O250">
        <v>200</v>
      </c>
      <c r="P250" s="7">
        <v>7.07</v>
      </c>
      <c r="S250" t="s">
        <v>1956</v>
      </c>
      <c r="T250">
        <v>503</v>
      </c>
      <c r="U250" t="s">
        <v>17</v>
      </c>
      <c r="V250" s="7">
        <v>14.14</v>
      </c>
      <c r="W250" t="s">
        <v>227</v>
      </c>
      <c r="Y250">
        <v>200</v>
      </c>
      <c r="Z250" s="7">
        <v>7.07</v>
      </c>
      <c r="AC250" t="s">
        <v>1957</v>
      </c>
      <c r="AD250" t="s">
        <v>1388</v>
      </c>
      <c r="AF250" t="s">
        <v>1958</v>
      </c>
      <c r="AH250" t="s">
        <v>1959</v>
      </c>
      <c r="AJ250" s="4">
        <v>4363</v>
      </c>
      <c r="AK250">
        <v>503</v>
      </c>
      <c r="AL250" s="7">
        <v>48.77</v>
      </c>
      <c r="AM250" t="s">
        <v>17</v>
      </c>
      <c r="AN250" s="7">
        <v>15.72</v>
      </c>
      <c r="AO250">
        <v>0</v>
      </c>
      <c r="AP250" t="s">
        <v>227</v>
      </c>
      <c r="AR250" s="7">
        <v>7.51</v>
      </c>
      <c r="AU250" t="s">
        <v>1960</v>
      </c>
      <c r="AV250" t="s">
        <v>197</v>
      </c>
      <c r="AX250" s="3">
        <v>1463000</v>
      </c>
      <c r="AY250" t="s">
        <v>1961</v>
      </c>
      <c r="BA250" s="7">
        <v>144.63</v>
      </c>
      <c r="BB250" t="s">
        <v>17</v>
      </c>
      <c r="BC250" s="7">
        <v>15.72</v>
      </c>
      <c r="BD250">
        <v>0</v>
      </c>
      <c r="BE250" t="s">
        <v>227</v>
      </c>
      <c r="BG250" s="7">
        <v>7.51</v>
      </c>
      <c r="BJ250" t="s">
        <v>1962</v>
      </c>
      <c r="BK250" t="s">
        <v>197</v>
      </c>
      <c r="BM250" s="3">
        <v>1463000</v>
      </c>
      <c r="BN250" t="s">
        <v>1961</v>
      </c>
      <c r="BP250" t="s">
        <v>17</v>
      </c>
      <c r="BQ250" s="7">
        <v>2</v>
      </c>
      <c r="BR250" s="7">
        <v>28.44</v>
      </c>
      <c r="BS250" t="s">
        <v>23</v>
      </c>
      <c r="BV250" t="s">
        <v>1963</v>
      </c>
      <c r="BW250" t="s">
        <v>20</v>
      </c>
      <c r="BY250" t="s">
        <v>20</v>
      </c>
    </row>
    <row r="251" spans="1:79" ht="409.5" x14ac:dyDescent="0.25">
      <c r="A251" s="2">
        <v>43252.534861111111</v>
      </c>
      <c r="B251" s="2">
        <v>43252.544965277775</v>
      </c>
      <c r="C251">
        <v>873</v>
      </c>
      <c r="D251">
        <v>42.448806762695</v>
      </c>
      <c r="E251">
        <v>-94.225402832030994</v>
      </c>
      <c r="F251" s="9" t="s">
        <v>2226</v>
      </c>
      <c r="G251" t="s">
        <v>168</v>
      </c>
      <c r="H251" s="9" t="s">
        <v>169</v>
      </c>
      <c r="I251" t="s">
        <v>17</v>
      </c>
      <c r="J251">
        <v>221</v>
      </c>
      <c r="K251" t="s">
        <v>17</v>
      </c>
      <c r="L251">
        <v>26.15</v>
      </c>
      <c r="M251" t="s">
        <v>21</v>
      </c>
      <c r="O251">
        <v>2000</v>
      </c>
      <c r="P251" t="s">
        <v>170</v>
      </c>
      <c r="Q251">
        <v>32.69</v>
      </c>
      <c r="R251">
        <v>43.59</v>
      </c>
      <c r="T251">
        <v>4</v>
      </c>
      <c r="U251" t="s">
        <v>17</v>
      </c>
      <c r="V251">
        <v>26.15</v>
      </c>
      <c r="W251" t="s">
        <v>21</v>
      </c>
      <c r="Y251">
        <v>2000</v>
      </c>
      <c r="Z251" t="s">
        <v>170</v>
      </c>
      <c r="AA251">
        <v>76.290000000000006</v>
      </c>
      <c r="AB251">
        <v>457.79</v>
      </c>
      <c r="AD251" t="s">
        <v>18</v>
      </c>
      <c r="AF251" s="4">
        <v>225000</v>
      </c>
      <c r="AH251" t="s">
        <v>171</v>
      </c>
      <c r="AI251" t="s">
        <v>172</v>
      </c>
      <c r="AJ251">
        <v>214</v>
      </c>
      <c r="AK251">
        <v>4</v>
      </c>
      <c r="AL251">
        <v>26.45</v>
      </c>
      <c r="AM251" t="s">
        <v>17</v>
      </c>
      <c r="AN251">
        <v>22.89</v>
      </c>
      <c r="AO251">
        <v>2000</v>
      </c>
      <c r="AP251" t="s">
        <v>21</v>
      </c>
      <c r="AR251" t="s">
        <v>173</v>
      </c>
      <c r="AT251" t="s">
        <v>174</v>
      </c>
      <c r="AV251" t="s">
        <v>175</v>
      </c>
      <c r="AZ251" t="s">
        <v>171</v>
      </c>
      <c r="BA251">
        <v>54.45</v>
      </c>
      <c r="BB251" t="s">
        <v>17</v>
      </c>
      <c r="BC251">
        <v>41.54</v>
      </c>
      <c r="BD251">
        <v>2000</v>
      </c>
      <c r="BE251" t="s">
        <v>21</v>
      </c>
      <c r="BG251" t="s">
        <v>173</v>
      </c>
      <c r="BI251" t="s">
        <v>176</v>
      </c>
      <c r="BK251" t="s">
        <v>175</v>
      </c>
      <c r="BO251" t="s">
        <v>171</v>
      </c>
      <c r="BP251" t="s">
        <v>17</v>
      </c>
      <c r="BQ251">
        <v>3</v>
      </c>
      <c r="BR251">
        <v>3</v>
      </c>
      <c r="BS251" t="s">
        <v>38</v>
      </c>
      <c r="BV251" t="s">
        <v>177</v>
      </c>
      <c r="BW251" t="s">
        <v>20</v>
      </c>
      <c r="BY251" t="s">
        <v>17</v>
      </c>
      <c r="BZ251">
        <v>3.64</v>
      </c>
      <c r="CA251" s="1" t="s">
        <v>178</v>
      </c>
    </row>
    <row r="252" spans="1:79" x14ac:dyDescent="0.25">
      <c r="A252" s="2">
        <v>43271.441250000003</v>
      </c>
      <c r="B252" s="2">
        <v>43271.449444444443</v>
      </c>
      <c r="C252">
        <v>708</v>
      </c>
      <c r="D252">
        <v>42.297607421875</v>
      </c>
      <c r="E252">
        <v>-95.930198669434006</v>
      </c>
      <c r="F252" s="9" t="s">
        <v>1907</v>
      </c>
      <c r="G252" t="s">
        <v>1908</v>
      </c>
      <c r="H252" s="9" t="s">
        <v>1909</v>
      </c>
      <c r="I252" t="s">
        <v>17</v>
      </c>
      <c r="J252">
        <v>54</v>
      </c>
      <c r="K252" t="s">
        <v>17</v>
      </c>
      <c r="L252">
        <v>47</v>
      </c>
      <c r="M252" t="s">
        <v>21</v>
      </c>
      <c r="O252" s="4">
        <v>3000</v>
      </c>
      <c r="P252" t="s">
        <v>1910</v>
      </c>
      <c r="Q252">
        <v>52</v>
      </c>
      <c r="R252">
        <v>64.5</v>
      </c>
      <c r="T252">
        <v>11</v>
      </c>
      <c r="U252" t="s">
        <v>17</v>
      </c>
      <c r="V252">
        <v>47</v>
      </c>
      <c r="W252" t="s">
        <v>21</v>
      </c>
      <c r="Y252" s="4">
        <v>3000</v>
      </c>
      <c r="Z252" t="s">
        <v>1910</v>
      </c>
      <c r="AC252" t="s">
        <v>1911</v>
      </c>
      <c r="AD252" t="s">
        <v>59</v>
      </c>
      <c r="AF252" s="4">
        <v>100000</v>
      </c>
      <c r="AJ252">
        <v>42</v>
      </c>
      <c r="AK252">
        <v>11</v>
      </c>
      <c r="AL252">
        <v>21.5</v>
      </c>
      <c r="AM252" t="s">
        <v>17</v>
      </c>
      <c r="AN252">
        <v>21.5</v>
      </c>
      <c r="AO252" t="s">
        <v>95</v>
      </c>
      <c r="AP252" t="s">
        <v>38</v>
      </c>
      <c r="AQ252" t="s">
        <v>1912</v>
      </c>
      <c r="AU252" t="s">
        <v>62</v>
      </c>
      <c r="AV252" t="s">
        <v>19</v>
      </c>
      <c r="BA252">
        <v>21.5</v>
      </c>
      <c r="BB252" t="s">
        <v>17</v>
      </c>
      <c r="BC252">
        <v>21.5</v>
      </c>
      <c r="BD252" t="s">
        <v>95</v>
      </c>
      <c r="BK252" t="s">
        <v>19</v>
      </c>
      <c r="BP252" t="s">
        <v>20</v>
      </c>
      <c r="BW252" t="s">
        <v>20</v>
      </c>
      <c r="BY252" t="s">
        <v>20</v>
      </c>
    </row>
    <row r="253" spans="1:79" x14ac:dyDescent="0.25">
      <c r="A253" s="2">
        <v>43255.382118055553</v>
      </c>
      <c r="B253" s="2">
        <v>43255.443009259259</v>
      </c>
      <c r="C253">
        <v>5261</v>
      </c>
      <c r="D253">
        <v>41.693496704102003</v>
      </c>
      <c r="E253">
        <v>-91.724197387695</v>
      </c>
      <c r="F253" s="9" t="s">
        <v>2230</v>
      </c>
      <c r="G253" t="s">
        <v>459</v>
      </c>
      <c r="H253" s="9" t="s">
        <v>460</v>
      </c>
      <c r="I253" t="s">
        <v>17</v>
      </c>
      <c r="J253">
        <v>363</v>
      </c>
      <c r="K253" t="s">
        <v>17</v>
      </c>
      <c r="L253">
        <v>9.5</v>
      </c>
      <c r="M253" t="s">
        <v>21</v>
      </c>
      <c r="O253" s="4">
        <v>1000</v>
      </c>
      <c r="P253">
        <v>9.5</v>
      </c>
      <c r="Q253">
        <v>47.5</v>
      </c>
      <c r="R253">
        <v>95</v>
      </c>
      <c r="T253">
        <v>13</v>
      </c>
      <c r="U253" t="s">
        <v>20</v>
      </c>
      <c r="AC253" t="s">
        <v>461</v>
      </c>
      <c r="AD253" t="s">
        <v>19</v>
      </c>
      <c r="AE253" t="s">
        <v>462</v>
      </c>
      <c r="AJ253">
        <v>363</v>
      </c>
      <c r="AK253" t="s">
        <v>463</v>
      </c>
      <c r="AL253">
        <v>30</v>
      </c>
      <c r="AM253" t="s">
        <v>17</v>
      </c>
      <c r="AN253">
        <v>30</v>
      </c>
      <c r="AO253" t="s">
        <v>464</v>
      </c>
      <c r="AP253" t="s">
        <v>21</v>
      </c>
      <c r="AR253" t="s">
        <v>465</v>
      </c>
      <c r="AV253" t="s">
        <v>19</v>
      </c>
      <c r="AW253" t="s">
        <v>466</v>
      </c>
      <c r="BA253" t="s">
        <v>467</v>
      </c>
      <c r="BB253" t="s">
        <v>20</v>
      </c>
      <c r="BI253">
        <v>9.5</v>
      </c>
      <c r="BK253" t="s">
        <v>175</v>
      </c>
      <c r="BL253" t="s">
        <v>468</v>
      </c>
      <c r="BO253" t="s">
        <v>469</v>
      </c>
      <c r="BP253" t="s">
        <v>20</v>
      </c>
      <c r="BW253" t="s">
        <v>20</v>
      </c>
      <c r="BY253" t="s">
        <v>17</v>
      </c>
      <c r="BZ253">
        <v>12</v>
      </c>
      <c r="CA253" t="s">
        <v>470</v>
      </c>
    </row>
    <row r="254" spans="1:79" x14ac:dyDescent="0.25">
      <c r="A254" s="2">
        <v>43253.214155092595</v>
      </c>
      <c r="B254" s="2">
        <v>43253.247199074074</v>
      </c>
      <c r="C254">
        <v>2854</v>
      </c>
      <c r="D254">
        <v>42.628005981445</v>
      </c>
      <c r="E254">
        <v>-94.578598022460994</v>
      </c>
      <c r="F254" s="9" t="s">
        <v>2214</v>
      </c>
      <c r="G254" t="s">
        <v>348</v>
      </c>
      <c r="H254" s="9" t="s">
        <v>349</v>
      </c>
      <c r="I254" t="s">
        <v>17</v>
      </c>
      <c r="J254">
        <v>110</v>
      </c>
      <c r="K254" t="s">
        <v>17</v>
      </c>
      <c r="M254" t="s">
        <v>38</v>
      </c>
      <c r="N254" t="s">
        <v>350</v>
      </c>
      <c r="T254">
        <v>19</v>
      </c>
      <c r="U254" t="s">
        <v>17</v>
      </c>
      <c r="W254" t="s">
        <v>38</v>
      </c>
      <c r="X254" t="s">
        <v>102</v>
      </c>
      <c r="AJ254">
        <v>76</v>
      </c>
      <c r="AK254">
        <v>19</v>
      </c>
      <c r="AL254">
        <v>40</v>
      </c>
      <c r="AM254" t="s">
        <v>17</v>
      </c>
      <c r="AN254">
        <v>40</v>
      </c>
      <c r="BA254">
        <v>40</v>
      </c>
      <c r="BB254" t="s">
        <v>17</v>
      </c>
      <c r="BC254">
        <v>40</v>
      </c>
      <c r="BP254" t="s">
        <v>20</v>
      </c>
      <c r="BW254" t="s">
        <v>20</v>
      </c>
      <c r="BY254" t="s">
        <v>17</v>
      </c>
      <c r="BZ254">
        <v>2</v>
      </c>
      <c r="CA254" t="s">
        <v>351</v>
      </c>
    </row>
    <row r="255" spans="1:79" x14ac:dyDescent="0.25">
      <c r="A255" s="2">
        <v>43264.388877314814</v>
      </c>
      <c r="B255" s="2">
        <v>43264.408900462964</v>
      </c>
      <c r="C255">
        <v>1729</v>
      </c>
      <c r="D255">
        <v>41.725601196288999</v>
      </c>
      <c r="E255">
        <v>-95.499702453612997</v>
      </c>
      <c r="F255" s="9" t="s">
        <v>971</v>
      </c>
      <c r="G255" t="s">
        <v>972</v>
      </c>
      <c r="H255" s="9" t="s">
        <v>973</v>
      </c>
      <c r="I255" t="s">
        <v>17</v>
      </c>
      <c r="J255">
        <v>124</v>
      </c>
      <c r="K255" t="s">
        <v>17</v>
      </c>
      <c r="L255">
        <v>16.3</v>
      </c>
      <c r="M255" t="s">
        <v>21</v>
      </c>
      <c r="O255">
        <v>1000</v>
      </c>
      <c r="P255">
        <v>4.0000000000000001E-3</v>
      </c>
      <c r="Q255">
        <v>32.299999999999997</v>
      </c>
      <c r="R255">
        <v>52.3</v>
      </c>
      <c r="T255">
        <v>8</v>
      </c>
      <c r="U255" t="s">
        <v>17</v>
      </c>
      <c r="V255">
        <v>16.3</v>
      </c>
      <c r="W255" t="s">
        <v>21</v>
      </c>
      <c r="Y255">
        <v>1000</v>
      </c>
      <c r="Z255">
        <v>4.0000000000000001E-3</v>
      </c>
      <c r="AA255">
        <v>112.3</v>
      </c>
      <c r="AB255" t="s">
        <v>95</v>
      </c>
      <c r="AD255" t="s">
        <v>19</v>
      </c>
      <c r="AJ255">
        <v>124</v>
      </c>
      <c r="AK255">
        <v>8</v>
      </c>
      <c r="AL255">
        <v>27.26</v>
      </c>
      <c r="AM255" t="s">
        <v>17</v>
      </c>
      <c r="AN255">
        <v>22.6</v>
      </c>
      <c r="AO255">
        <v>2000</v>
      </c>
      <c r="AP255" t="s">
        <v>21</v>
      </c>
      <c r="AR255">
        <v>6.3E-3</v>
      </c>
      <c r="AU255" t="s">
        <v>974</v>
      </c>
      <c r="AV255" t="s">
        <v>19</v>
      </c>
      <c r="BA255" t="s">
        <v>975</v>
      </c>
      <c r="BB255" t="s">
        <v>17</v>
      </c>
      <c r="BC255">
        <v>12.6</v>
      </c>
      <c r="BD255" t="s">
        <v>976</v>
      </c>
      <c r="BE255" t="s">
        <v>21</v>
      </c>
      <c r="BI255">
        <v>0.63</v>
      </c>
      <c r="BK255" t="s">
        <v>19</v>
      </c>
      <c r="BP255" t="s">
        <v>20</v>
      </c>
      <c r="BW255" t="s">
        <v>20</v>
      </c>
      <c r="BY255" t="s">
        <v>20</v>
      </c>
    </row>
    <row r="256" spans="1:79" ht="240" x14ac:dyDescent="0.25">
      <c r="A256" s="2">
        <v>43256.417708333334</v>
      </c>
      <c r="B256" s="2">
        <v>43256.439074074071</v>
      </c>
      <c r="C256">
        <v>1845</v>
      </c>
      <c r="D256">
        <v>41.693298339843999</v>
      </c>
      <c r="E256">
        <v>-94.347099304199006</v>
      </c>
      <c r="F256" s="9" t="s">
        <v>640</v>
      </c>
      <c r="G256" t="s">
        <v>641</v>
      </c>
      <c r="H256" s="9" t="s">
        <v>642</v>
      </c>
      <c r="I256" t="s">
        <v>17</v>
      </c>
      <c r="J256">
        <v>640</v>
      </c>
      <c r="K256" t="s">
        <v>17</v>
      </c>
      <c r="L256">
        <v>38.9</v>
      </c>
      <c r="M256" t="s">
        <v>21</v>
      </c>
      <c r="O256">
        <v>0</v>
      </c>
      <c r="P256" s="1" t="s">
        <v>643</v>
      </c>
      <c r="Q256" s="7">
        <v>81.95</v>
      </c>
      <c r="R256" s="7">
        <v>191.15</v>
      </c>
      <c r="T256" t="s">
        <v>644</v>
      </c>
      <c r="U256" t="s">
        <v>20</v>
      </c>
      <c r="AA256" s="7">
        <v>443.15</v>
      </c>
      <c r="AB256" s="7">
        <v>4118.1499999999996</v>
      </c>
      <c r="AD256" t="s">
        <v>22</v>
      </c>
      <c r="AE256" t="s">
        <v>645</v>
      </c>
      <c r="AF256" t="s">
        <v>646</v>
      </c>
      <c r="AJ256">
        <v>586</v>
      </c>
      <c r="AK256" t="s">
        <v>647</v>
      </c>
      <c r="AL256" s="7">
        <v>32.69</v>
      </c>
      <c r="AM256" t="s">
        <v>17</v>
      </c>
      <c r="AN256" s="7">
        <v>14.52</v>
      </c>
      <c r="AO256">
        <v>0</v>
      </c>
      <c r="AP256" t="s">
        <v>21</v>
      </c>
      <c r="AR256" t="s">
        <v>648</v>
      </c>
      <c r="AT256" s="7">
        <v>6.06</v>
      </c>
      <c r="AV256" t="s">
        <v>19</v>
      </c>
      <c r="BA256" t="s">
        <v>647</v>
      </c>
      <c r="BB256" t="s">
        <v>20</v>
      </c>
      <c r="BI256" s="7">
        <v>6.06</v>
      </c>
      <c r="BK256" t="s">
        <v>19</v>
      </c>
      <c r="BP256" t="s">
        <v>17</v>
      </c>
      <c r="BQ256" t="s">
        <v>649</v>
      </c>
      <c r="BR256" t="s">
        <v>649</v>
      </c>
      <c r="BS256" t="s">
        <v>23</v>
      </c>
      <c r="BT256" t="s">
        <v>650</v>
      </c>
      <c r="BV256" t="s">
        <v>650</v>
      </c>
      <c r="BW256" t="s">
        <v>20</v>
      </c>
      <c r="BY256" t="s">
        <v>20</v>
      </c>
    </row>
    <row r="257" spans="1:79" x14ac:dyDescent="0.25">
      <c r="A257" s="2">
        <v>43252.519004629627</v>
      </c>
      <c r="B257" s="2">
        <v>43252.532222222224</v>
      </c>
      <c r="C257">
        <v>1142</v>
      </c>
      <c r="D257">
        <v>42.93229675293</v>
      </c>
      <c r="E257">
        <v>-89.391998291015994</v>
      </c>
      <c r="F257" s="9" t="s">
        <v>2225</v>
      </c>
      <c r="G257" t="s">
        <v>144</v>
      </c>
      <c r="H257" s="9" t="s">
        <v>145</v>
      </c>
      <c r="I257" t="s">
        <v>17</v>
      </c>
      <c r="J257">
        <v>97</v>
      </c>
      <c r="K257" t="s">
        <v>17</v>
      </c>
      <c r="L257">
        <v>70</v>
      </c>
      <c r="M257" t="s">
        <v>21</v>
      </c>
      <c r="O257">
        <v>1000</v>
      </c>
      <c r="P257" t="s">
        <v>146</v>
      </c>
      <c r="Q257">
        <v>110</v>
      </c>
      <c r="R257">
        <v>160</v>
      </c>
      <c r="T257">
        <v>13</v>
      </c>
      <c r="U257" t="s">
        <v>20</v>
      </c>
      <c r="AA257">
        <v>310</v>
      </c>
      <c r="AB257">
        <v>2060</v>
      </c>
      <c r="AD257" t="s">
        <v>147</v>
      </c>
      <c r="AG257" t="s">
        <v>148</v>
      </c>
      <c r="AI257" t="s">
        <v>95</v>
      </c>
      <c r="AJ257">
        <v>85</v>
      </c>
      <c r="AK257">
        <v>11</v>
      </c>
      <c r="AL257">
        <v>40</v>
      </c>
      <c r="AM257" t="s">
        <v>17</v>
      </c>
      <c r="AN257">
        <v>40</v>
      </c>
      <c r="AO257" t="s">
        <v>149</v>
      </c>
      <c r="AP257" t="s">
        <v>38</v>
      </c>
      <c r="AQ257" t="s">
        <v>150</v>
      </c>
      <c r="AR257" t="s">
        <v>95</v>
      </c>
      <c r="AV257" t="s">
        <v>19</v>
      </c>
      <c r="BA257">
        <v>50</v>
      </c>
      <c r="BB257" t="s">
        <v>17</v>
      </c>
      <c r="BC257">
        <v>50</v>
      </c>
      <c r="BD257">
        <v>15000</v>
      </c>
      <c r="BE257" t="s">
        <v>21</v>
      </c>
      <c r="BG257">
        <v>3.333E-3</v>
      </c>
      <c r="BI257">
        <v>50</v>
      </c>
      <c r="BK257" t="s">
        <v>19</v>
      </c>
      <c r="BP257" t="s">
        <v>20</v>
      </c>
      <c r="BW257" t="s">
        <v>20</v>
      </c>
      <c r="BY257" t="s">
        <v>20</v>
      </c>
      <c r="CA257" t="s">
        <v>151</v>
      </c>
    </row>
    <row r="258" spans="1:79" x14ac:dyDescent="0.25">
      <c r="A258" s="2">
        <v>43252.576701388891</v>
      </c>
      <c r="B258" s="2">
        <v>43252.58866898148</v>
      </c>
      <c r="C258">
        <v>1033</v>
      </c>
      <c r="D258">
        <v>43.191299438477003</v>
      </c>
      <c r="E258">
        <v>-95.456802368164006</v>
      </c>
      <c r="F258" s="9" t="s">
        <v>236</v>
      </c>
      <c r="G258" t="s">
        <v>237</v>
      </c>
      <c r="H258" s="9" t="s">
        <v>238</v>
      </c>
      <c r="I258" t="s">
        <v>17</v>
      </c>
      <c r="J258">
        <v>604</v>
      </c>
      <c r="K258" t="s">
        <v>17</v>
      </c>
      <c r="L258">
        <v>16.8</v>
      </c>
      <c r="M258" t="s">
        <v>21</v>
      </c>
      <c r="O258" s="4">
        <v>1000</v>
      </c>
      <c r="P258" t="s">
        <v>239</v>
      </c>
      <c r="Q258">
        <v>34.799999999999997</v>
      </c>
      <c r="R258">
        <v>52.8</v>
      </c>
      <c r="T258">
        <v>86</v>
      </c>
      <c r="U258" t="s">
        <v>17</v>
      </c>
      <c r="V258">
        <v>16.8</v>
      </c>
      <c r="W258" t="s">
        <v>21</v>
      </c>
      <c r="Y258">
        <v>1000</v>
      </c>
      <c r="Z258">
        <v>3.6</v>
      </c>
      <c r="AA258" t="s">
        <v>240</v>
      </c>
      <c r="AB258" t="s">
        <v>241</v>
      </c>
      <c r="AD258" t="s">
        <v>80</v>
      </c>
      <c r="AI258" t="s">
        <v>242</v>
      </c>
      <c r="AJ258">
        <v>487</v>
      </c>
      <c r="AK258">
        <v>71</v>
      </c>
      <c r="AL258">
        <v>36</v>
      </c>
      <c r="AM258" t="s">
        <v>17</v>
      </c>
      <c r="AN258">
        <v>12</v>
      </c>
      <c r="AO258" s="4">
        <v>1000</v>
      </c>
      <c r="AP258" t="s">
        <v>21</v>
      </c>
      <c r="AR258">
        <v>6</v>
      </c>
      <c r="AS258">
        <v>12</v>
      </c>
      <c r="AT258">
        <v>18</v>
      </c>
      <c r="AV258" t="s">
        <v>22</v>
      </c>
      <c r="BA258">
        <v>36</v>
      </c>
      <c r="BB258" t="s">
        <v>17</v>
      </c>
      <c r="BC258">
        <v>12</v>
      </c>
      <c r="BD258" s="4">
        <v>1000</v>
      </c>
      <c r="BE258" t="s">
        <v>21</v>
      </c>
      <c r="BG258">
        <v>6</v>
      </c>
      <c r="BK258" t="s">
        <v>22</v>
      </c>
      <c r="BP258" t="s">
        <v>20</v>
      </c>
      <c r="BW258" t="s">
        <v>20</v>
      </c>
      <c r="BY258" t="s">
        <v>20</v>
      </c>
    </row>
    <row r="259" spans="1:79" x14ac:dyDescent="0.25">
      <c r="A259" s="2">
        <v>43269.494930555556</v>
      </c>
      <c r="B259" s="2">
        <v>43269.496377314812</v>
      </c>
      <c r="C259">
        <v>125</v>
      </c>
      <c r="D259">
        <v>41.863693237305</v>
      </c>
      <c r="E259">
        <v>-94.111297607422003</v>
      </c>
      <c r="F259" s="9" t="s">
        <v>1346</v>
      </c>
      <c r="G259" t="s">
        <v>1347</v>
      </c>
      <c r="H259" s="9" t="s">
        <v>1348</v>
      </c>
      <c r="I259" t="s">
        <v>20</v>
      </c>
    </row>
    <row r="260" spans="1:79" x14ac:dyDescent="0.25">
      <c r="A260" s="2">
        <v>43265.409756944442</v>
      </c>
      <c r="B260" s="2">
        <v>43265.419270833336</v>
      </c>
      <c r="C260">
        <v>822</v>
      </c>
      <c r="D260">
        <v>42.780899047852003</v>
      </c>
      <c r="E260">
        <v>-96.213203430175994</v>
      </c>
      <c r="F260" s="9" t="s">
        <v>2182</v>
      </c>
      <c r="G260" t="s">
        <v>1033</v>
      </c>
      <c r="H260" s="9" t="s">
        <v>1034</v>
      </c>
      <c r="I260" t="s">
        <v>17</v>
      </c>
      <c r="J260">
        <v>377</v>
      </c>
      <c r="K260" t="s">
        <v>17</v>
      </c>
      <c r="L260">
        <v>13.5</v>
      </c>
      <c r="M260" t="s">
        <v>21</v>
      </c>
      <c r="O260">
        <v>0</v>
      </c>
      <c r="P260" t="s">
        <v>1035</v>
      </c>
      <c r="Q260">
        <v>26</v>
      </c>
      <c r="R260">
        <v>38.5</v>
      </c>
      <c r="T260">
        <v>6</v>
      </c>
      <c r="U260" t="s">
        <v>17</v>
      </c>
      <c r="V260">
        <v>13.5</v>
      </c>
      <c r="W260" t="s">
        <v>21</v>
      </c>
      <c r="Y260">
        <v>0</v>
      </c>
      <c r="Z260" t="s">
        <v>588</v>
      </c>
      <c r="AA260">
        <v>71</v>
      </c>
      <c r="AB260">
        <v>248.5</v>
      </c>
      <c r="AD260" t="s">
        <v>19</v>
      </c>
      <c r="AJ260">
        <v>371</v>
      </c>
      <c r="AK260">
        <v>6</v>
      </c>
      <c r="AL260">
        <v>24</v>
      </c>
      <c r="AM260" t="s">
        <v>17</v>
      </c>
      <c r="AN260">
        <v>16</v>
      </c>
      <c r="AO260">
        <v>0</v>
      </c>
      <c r="AP260" t="s">
        <v>21</v>
      </c>
      <c r="AR260" t="s">
        <v>588</v>
      </c>
      <c r="AT260" t="s">
        <v>1036</v>
      </c>
      <c r="AV260" t="s">
        <v>19</v>
      </c>
      <c r="BA260">
        <v>21</v>
      </c>
      <c r="BB260" t="s">
        <v>17</v>
      </c>
      <c r="BC260">
        <v>16</v>
      </c>
      <c r="BD260">
        <v>0</v>
      </c>
      <c r="BE260" t="s">
        <v>21</v>
      </c>
      <c r="BG260" t="s">
        <v>590</v>
      </c>
      <c r="BI260" t="s">
        <v>1037</v>
      </c>
      <c r="BK260" t="s">
        <v>19</v>
      </c>
      <c r="BP260" t="s">
        <v>20</v>
      </c>
      <c r="BW260" t="s">
        <v>20</v>
      </c>
      <c r="BY260" t="s">
        <v>17</v>
      </c>
      <c r="BZ260">
        <v>4</v>
      </c>
    </row>
    <row r="261" spans="1:79" x14ac:dyDescent="0.25">
      <c r="A261" s="2">
        <v>43259.417071759257</v>
      </c>
      <c r="B261" s="2">
        <v>43259.427314814813</v>
      </c>
      <c r="C261">
        <v>885</v>
      </c>
      <c r="D261">
        <v>42.029998779297003</v>
      </c>
      <c r="E261">
        <v>-93.59049987793</v>
      </c>
      <c r="F261" s="9" t="s">
        <v>868</v>
      </c>
      <c r="G261" t="s">
        <v>869</v>
      </c>
      <c r="H261" s="9" t="s">
        <v>870</v>
      </c>
      <c r="I261" t="s">
        <v>17</v>
      </c>
      <c r="J261">
        <v>173</v>
      </c>
      <c r="K261" t="s">
        <v>17</v>
      </c>
      <c r="L261">
        <v>20.5</v>
      </c>
      <c r="M261" t="s">
        <v>21</v>
      </c>
      <c r="O261">
        <v>3999</v>
      </c>
      <c r="P261" t="s">
        <v>871</v>
      </c>
      <c r="Q261">
        <v>24.7</v>
      </c>
      <c r="R261">
        <v>30.5</v>
      </c>
      <c r="T261">
        <v>0</v>
      </c>
      <c r="U261" t="s">
        <v>17</v>
      </c>
      <c r="V261">
        <v>20.5</v>
      </c>
      <c r="W261" t="s">
        <v>21</v>
      </c>
      <c r="Y261">
        <v>3999</v>
      </c>
      <c r="Z261">
        <v>4.0000000000000001E-3</v>
      </c>
      <c r="AB261" t="s">
        <v>115</v>
      </c>
      <c r="AD261" t="s">
        <v>80</v>
      </c>
      <c r="AG261" t="s">
        <v>872</v>
      </c>
      <c r="AJ261">
        <v>173</v>
      </c>
      <c r="AK261">
        <v>0</v>
      </c>
      <c r="AL261">
        <v>15.75</v>
      </c>
      <c r="AM261" t="s">
        <v>17</v>
      </c>
      <c r="AN261">
        <v>15.75</v>
      </c>
      <c r="AO261">
        <v>3999</v>
      </c>
      <c r="AP261" t="s">
        <v>21</v>
      </c>
      <c r="AR261" t="s">
        <v>873</v>
      </c>
      <c r="AT261" t="s">
        <v>874</v>
      </c>
      <c r="AU261" t="s">
        <v>875</v>
      </c>
      <c r="AV261" t="s">
        <v>80</v>
      </c>
      <c r="AY261" t="s">
        <v>876</v>
      </c>
      <c r="BA261">
        <v>0</v>
      </c>
      <c r="BB261" t="s">
        <v>17</v>
      </c>
      <c r="BC261">
        <v>15.75</v>
      </c>
      <c r="BD261">
        <v>3999</v>
      </c>
      <c r="BE261" t="s">
        <v>21</v>
      </c>
      <c r="BG261" t="s">
        <v>877</v>
      </c>
      <c r="BI261" t="s">
        <v>878</v>
      </c>
      <c r="BK261" t="s">
        <v>80</v>
      </c>
      <c r="BP261" t="s">
        <v>20</v>
      </c>
      <c r="BW261" t="s">
        <v>20</v>
      </c>
      <c r="BY261" t="s">
        <v>20</v>
      </c>
    </row>
    <row r="262" spans="1:79" x14ac:dyDescent="0.25">
      <c r="A262" s="2">
        <v>43269.563472222224</v>
      </c>
      <c r="B262" s="2">
        <v>43269.56585648148</v>
      </c>
      <c r="C262">
        <v>205</v>
      </c>
      <c r="D262">
        <v>41.029693603516002</v>
      </c>
      <c r="E262">
        <v>-93.270202636719006</v>
      </c>
      <c r="F262" s="9" t="s">
        <v>2195</v>
      </c>
      <c r="G262" t="s">
        <v>1447</v>
      </c>
      <c r="H262" s="9" t="s">
        <v>2285</v>
      </c>
      <c r="I262" t="s">
        <v>20</v>
      </c>
    </row>
    <row r="263" spans="1:79" x14ac:dyDescent="0.25">
      <c r="A263" s="2">
        <v>43269.643865740742</v>
      </c>
      <c r="B263" s="2">
        <v>43269.645127314812</v>
      </c>
      <c r="C263">
        <v>109</v>
      </c>
      <c r="D263">
        <v>41.024993896483998</v>
      </c>
      <c r="E263">
        <v>-91.930702209472997</v>
      </c>
      <c r="F263" s="9" t="s">
        <v>2199</v>
      </c>
      <c r="G263" t="s">
        <v>1555</v>
      </c>
      <c r="H263" s="9" t="s">
        <v>1556</v>
      </c>
      <c r="I263" t="s">
        <v>20</v>
      </c>
    </row>
    <row r="264" spans="1:79" x14ac:dyDescent="0.25">
      <c r="A264" s="2">
        <v>43269.645358796297</v>
      </c>
      <c r="B264" s="2">
        <v>43269.663506944446</v>
      </c>
      <c r="C264">
        <v>1568</v>
      </c>
      <c r="D264">
        <v>41.024993896483998</v>
      </c>
      <c r="E264">
        <v>-91.930702209472997</v>
      </c>
      <c r="F264" s="9" t="s">
        <v>2199</v>
      </c>
      <c r="G264" t="s">
        <v>1568</v>
      </c>
      <c r="H264" s="9" t="s">
        <v>1556</v>
      </c>
      <c r="I264" t="s">
        <v>20</v>
      </c>
    </row>
    <row r="265" spans="1:79" x14ac:dyDescent="0.25">
      <c r="A265" s="2">
        <v>43257.555312500001</v>
      </c>
      <c r="B265" s="2">
        <v>43257.590740740743</v>
      </c>
      <c r="C265">
        <v>3061</v>
      </c>
      <c r="D265">
        <v>41.306793212891002</v>
      </c>
      <c r="E265">
        <v>-93.58260345459</v>
      </c>
      <c r="F265" s="9" t="s">
        <v>765</v>
      </c>
      <c r="G265" t="s">
        <v>766</v>
      </c>
      <c r="H265" s="9" t="s">
        <v>767</v>
      </c>
      <c r="I265" t="s">
        <v>17</v>
      </c>
      <c r="J265">
        <v>572</v>
      </c>
      <c r="K265" t="s">
        <v>17</v>
      </c>
      <c r="L265">
        <v>13.26</v>
      </c>
      <c r="M265" t="s">
        <v>21</v>
      </c>
      <c r="O265" t="s">
        <v>464</v>
      </c>
      <c r="P265" t="s">
        <v>768</v>
      </c>
      <c r="Q265">
        <v>46.46</v>
      </c>
      <c r="R265">
        <v>79.66</v>
      </c>
      <c r="T265">
        <v>56</v>
      </c>
      <c r="U265" t="s">
        <v>20</v>
      </c>
      <c r="AC265" t="s">
        <v>769</v>
      </c>
      <c r="AD265" t="s">
        <v>19</v>
      </c>
      <c r="AI265" t="s">
        <v>770</v>
      </c>
      <c r="AJ265">
        <v>563</v>
      </c>
      <c r="AK265">
        <v>53</v>
      </c>
      <c r="AL265" t="s">
        <v>771</v>
      </c>
      <c r="AM265" t="s">
        <v>17</v>
      </c>
      <c r="AN265">
        <v>29.69</v>
      </c>
      <c r="AO265" t="s">
        <v>772</v>
      </c>
      <c r="AP265" t="s">
        <v>21</v>
      </c>
      <c r="AR265">
        <v>14.84</v>
      </c>
      <c r="AV265" t="s">
        <v>42</v>
      </c>
      <c r="AZ265" t="s">
        <v>773</v>
      </c>
      <c r="BA265" t="s">
        <v>774</v>
      </c>
      <c r="BB265" t="s">
        <v>20</v>
      </c>
      <c r="BP265" t="s">
        <v>17</v>
      </c>
      <c r="BQ265">
        <v>572</v>
      </c>
      <c r="BR265">
        <v>56</v>
      </c>
      <c r="BS265" t="s">
        <v>38</v>
      </c>
      <c r="BV265" t="s">
        <v>775</v>
      </c>
      <c r="BW265" t="s">
        <v>20</v>
      </c>
      <c r="BY265" t="s">
        <v>17</v>
      </c>
      <c r="BZ265">
        <v>1</v>
      </c>
    </row>
    <row r="266" spans="1:79" x14ac:dyDescent="0.25">
      <c r="A266" s="2">
        <v>43254.564976851849</v>
      </c>
      <c r="B266" s="2">
        <v>43254.568460648145</v>
      </c>
      <c r="C266">
        <v>300</v>
      </c>
      <c r="D266">
        <v>42.958404541016002</v>
      </c>
      <c r="E266">
        <v>-94.649200439452997</v>
      </c>
      <c r="F266" s="9" t="s">
        <v>2215</v>
      </c>
      <c r="G266" t="s">
        <v>381</v>
      </c>
      <c r="H266" s="9" t="s">
        <v>382</v>
      </c>
      <c r="I266" t="s">
        <v>17</v>
      </c>
      <c r="J266">
        <v>38</v>
      </c>
      <c r="K266" t="s">
        <v>17</v>
      </c>
      <c r="L266">
        <v>33.33</v>
      </c>
      <c r="M266" t="s">
        <v>38</v>
      </c>
      <c r="N266" t="s">
        <v>383</v>
      </c>
      <c r="S266" t="s">
        <v>384</v>
      </c>
      <c r="T266">
        <v>2</v>
      </c>
      <c r="U266" t="s">
        <v>17</v>
      </c>
      <c r="V266">
        <v>33.33</v>
      </c>
      <c r="W266" t="s">
        <v>38</v>
      </c>
      <c r="X266" t="s">
        <v>350</v>
      </c>
      <c r="AC266" t="s">
        <v>350</v>
      </c>
      <c r="AD266" t="s">
        <v>19</v>
      </c>
      <c r="AJ266">
        <v>36</v>
      </c>
      <c r="AK266">
        <v>2</v>
      </c>
      <c r="AL266">
        <v>33.33</v>
      </c>
      <c r="AM266" t="s">
        <v>17</v>
      </c>
      <c r="AN266">
        <v>33.33</v>
      </c>
      <c r="AP266" t="s">
        <v>38</v>
      </c>
      <c r="AQ266" t="s">
        <v>350</v>
      </c>
      <c r="AV266" t="s">
        <v>19</v>
      </c>
      <c r="BA266">
        <v>33.33</v>
      </c>
      <c r="BB266" t="s">
        <v>17</v>
      </c>
      <c r="BC266">
        <v>33.33</v>
      </c>
      <c r="BE266" t="s">
        <v>38</v>
      </c>
      <c r="BF266" t="s">
        <v>102</v>
      </c>
      <c r="BK266" t="s">
        <v>19</v>
      </c>
      <c r="BP266" t="s">
        <v>20</v>
      </c>
      <c r="BW266" t="s">
        <v>20</v>
      </c>
      <c r="BY266" t="s">
        <v>20</v>
      </c>
    </row>
    <row r="267" spans="1:79" x14ac:dyDescent="0.25">
      <c r="A267" s="2">
        <v>43262.516412037039</v>
      </c>
      <c r="B267" s="2">
        <v>43262.522199074076</v>
      </c>
      <c r="C267">
        <v>500</v>
      </c>
      <c r="D267">
        <v>41.412994384766002</v>
      </c>
      <c r="E267">
        <v>-92.922996520995994</v>
      </c>
      <c r="F267" s="9" t="s">
        <v>922</v>
      </c>
      <c r="G267" t="s">
        <v>923</v>
      </c>
      <c r="H267" s="9" t="s">
        <v>924</v>
      </c>
      <c r="I267" t="s">
        <v>17</v>
      </c>
      <c r="J267">
        <v>1868</v>
      </c>
      <c r="K267" t="s">
        <v>17</v>
      </c>
      <c r="L267">
        <v>12.51</v>
      </c>
      <c r="M267" t="s">
        <v>21</v>
      </c>
      <c r="O267">
        <v>1000</v>
      </c>
      <c r="P267">
        <v>5</v>
      </c>
      <c r="Q267">
        <v>32.51</v>
      </c>
      <c r="R267">
        <v>57.51</v>
      </c>
      <c r="T267">
        <v>79</v>
      </c>
      <c r="U267" t="s">
        <v>17</v>
      </c>
      <c r="V267">
        <v>12.51</v>
      </c>
      <c r="W267" t="s">
        <v>21</v>
      </c>
      <c r="Y267">
        <v>1000</v>
      </c>
      <c r="Z267">
        <v>5</v>
      </c>
      <c r="AA267">
        <v>132.51</v>
      </c>
      <c r="AB267">
        <v>1007.51</v>
      </c>
      <c r="AD267" t="s">
        <v>19</v>
      </c>
      <c r="AJ267">
        <v>1736</v>
      </c>
      <c r="AK267">
        <v>75</v>
      </c>
      <c r="AL267">
        <v>45.13</v>
      </c>
      <c r="AM267" t="s">
        <v>17</v>
      </c>
      <c r="AN267">
        <v>15.63</v>
      </c>
      <c r="AO267">
        <v>0</v>
      </c>
      <c r="AP267" t="s">
        <v>21</v>
      </c>
      <c r="AR267">
        <v>5.9</v>
      </c>
      <c r="AT267">
        <v>5.9</v>
      </c>
      <c r="AV267" t="s">
        <v>19</v>
      </c>
      <c r="BA267">
        <v>79.63</v>
      </c>
      <c r="BB267" t="s">
        <v>20</v>
      </c>
      <c r="BI267">
        <v>5.9</v>
      </c>
      <c r="BK267" t="s">
        <v>19</v>
      </c>
      <c r="BP267" t="s">
        <v>20</v>
      </c>
      <c r="BW267" t="s">
        <v>20</v>
      </c>
      <c r="BY267" t="s">
        <v>20</v>
      </c>
    </row>
    <row r="268" spans="1:79" x14ac:dyDescent="0.25">
      <c r="A268" s="2">
        <v>43269.544074074074</v>
      </c>
      <c r="B268" s="2">
        <v>43269.562175925923</v>
      </c>
      <c r="C268">
        <v>1564</v>
      </c>
      <c r="D268">
        <v>43.331207275391002</v>
      </c>
      <c r="E268">
        <v>-91.750999450684006</v>
      </c>
      <c r="F268" s="9" t="s">
        <v>2244</v>
      </c>
      <c r="G268" t="s">
        <v>1434</v>
      </c>
      <c r="H268" s="9" t="s">
        <v>1435</v>
      </c>
      <c r="I268" t="s">
        <v>17</v>
      </c>
      <c r="J268">
        <v>668</v>
      </c>
      <c r="K268" t="s">
        <v>17</v>
      </c>
      <c r="L268">
        <v>15.63</v>
      </c>
      <c r="M268" t="s">
        <v>21</v>
      </c>
      <c r="O268">
        <v>1000</v>
      </c>
      <c r="P268">
        <v>2.4300000000000002</v>
      </c>
      <c r="Q268">
        <v>25.35</v>
      </c>
      <c r="R268">
        <v>64.23</v>
      </c>
      <c r="T268">
        <v>192</v>
      </c>
      <c r="U268" t="s">
        <v>17</v>
      </c>
      <c r="V268">
        <v>52.06</v>
      </c>
      <c r="W268" t="s">
        <v>21</v>
      </c>
      <c r="Y268">
        <v>1000</v>
      </c>
      <c r="Z268">
        <v>2.4300000000000002</v>
      </c>
      <c r="AA268">
        <v>110.38</v>
      </c>
      <c r="AB268">
        <v>535.63</v>
      </c>
      <c r="AD268" t="s">
        <v>22</v>
      </c>
      <c r="AF268" s="4">
        <v>1000000</v>
      </c>
      <c r="AJ268">
        <v>668</v>
      </c>
      <c r="AK268">
        <v>192</v>
      </c>
      <c r="AL268">
        <v>37</v>
      </c>
      <c r="AM268" t="s">
        <v>17</v>
      </c>
      <c r="AN268">
        <v>25</v>
      </c>
      <c r="AO268">
        <v>1000</v>
      </c>
      <c r="AP268" t="s">
        <v>21</v>
      </c>
      <c r="AR268">
        <v>6.5</v>
      </c>
      <c r="AV268" t="s">
        <v>22</v>
      </c>
      <c r="AX268" t="s">
        <v>1436</v>
      </c>
      <c r="BA268">
        <v>25</v>
      </c>
      <c r="BB268" t="s">
        <v>20</v>
      </c>
      <c r="BP268" t="s">
        <v>17</v>
      </c>
      <c r="BQ268">
        <v>2.5</v>
      </c>
      <c r="BR268">
        <v>10</v>
      </c>
      <c r="BS268" t="s">
        <v>38</v>
      </c>
      <c r="BU268" t="s">
        <v>514</v>
      </c>
      <c r="BV268" t="s">
        <v>1437</v>
      </c>
      <c r="BW268" t="s">
        <v>20</v>
      </c>
      <c r="BY268" t="s">
        <v>20</v>
      </c>
    </row>
    <row r="269" spans="1:79" x14ac:dyDescent="0.25">
      <c r="A269" s="2">
        <v>43271.341956018521</v>
      </c>
      <c r="B269" s="2">
        <v>43271.345335648148</v>
      </c>
      <c r="C269">
        <v>291</v>
      </c>
      <c r="D269">
        <v>41.57780456543</v>
      </c>
      <c r="E269">
        <v>-90.531898498535</v>
      </c>
      <c r="F269" s="9" t="s">
        <v>1853</v>
      </c>
      <c r="G269" t="s">
        <v>1854</v>
      </c>
      <c r="H269" s="9" t="s">
        <v>1855</v>
      </c>
      <c r="I269" t="s">
        <v>17</v>
      </c>
      <c r="J269">
        <v>444</v>
      </c>
      <c r="K269" t="s">
        <v>17</v>
      </c>
      <c r="L269">
        <v>28.5</v>
      </c>
      <c r="M269" t="s">
        <v>21</v>
      </c>
      <c r="O269">
        <v>2000</v>
      </c>
      <c r="P269" t="s">
        <v>1856</v>
      </c>
      <c r="T269">
        <v>76</v>
      </c>
      <c r="U269" t="s">
        <v>17</v>
      </c>
      <c r="V269">
        <v>28.5</v>
      </c>
      <c r="W269" t="s">
        <v>21</v>
      </c>
      <c r="Y269">
        <v>2000</v>
      </c>
      <c r="Z269" t="s">
        <v>1856</v>
      </c>
      <c r="AD269" t="s">
        <v>19</v>
      </c>
      <c r="AI269" t="s">
        <v>1857</v>
      </c>
      <c r="AJ269">
        <v>366</v>
      </c>
      <c r="AK269">
        <v>78</v>
      </c>
      <c r="AL269">
        <v>29.5</v>
      </c>
      <c r="AM269" t="s">
        <v>17</v>
      </c>
      <c r="AN269">
        <v>29.5</v>
      </c>
      <c r="AO269">
        <v>2000</v>
      </c>
      <c r="AP269" t="s">
        <v>21</v>
      </c>
      <c r="AR269" t="s">
        <v>1856</v>
      </c>
      <c r="AV269" t="s">
        <v>19</v>
      </c>
      <c r="BA269" t="s">
        <v>1858</v>
      </c>
      <c r="BB269" t="s">
        <v>17</v>
      </c>
      <c r="BC269">
        <v>29.5</v>
      </c>
      <c r="BD269">
        <v>2000</v>
      </c>
      <c r="BE269" t="s">
        <v>21</v>
      </c>
      <c r="BG269" t="s">
        <v>1856</v>
      </c>
      <c r="BK269" t="s">
        <v>19</v>
      </c>
      <c r="BP269" t="s">
        <v>20</v>
      </c>
      <c r="BW269" t="s">
        <v>17</v>
      </c>
      <c r="BX269">
        <v>20</v>
      </c>
      <c r="BY269" t="s">
        <v>17</v>
      </c>
      <c r="BZ269" t="s">
        <v>1859</v>
      </c>
    </row>
    <row r="270" spans="1:79" x14ac:dyDescent="0.25">
      <c r="A270" s="2">
        <v>43258.527037037034</v>
      </c>
      <c r="B270" s="2">
        <v>43258.533078703702</v>
      </c>
      <c r="C270">
        <v>522</v>
      </c>
      <c r="D270">
        <v>42.455307006836001</v>
      </c>
      <c r="E270">
        <v>-91.687599182129006</v>
      </c>
      <c r="F270" s="9" t="s">
        <v>834</v>
      </c>
      <c r="G270" t="s">
        <v>835</v>
      </c>
      <c r="H270" s="9" t="s">
        <v>836</v>
      </c>
      <c r="I270" t="s">
        <v>17</v>
      </c>
      <c r="J270">
        <v>200</v>
      </c>
      <c r="K270" t="s">
        <v>20</v>
      </c>
      <c r="T270">
        <v>0</v>
      </c>
      <c r="U270" t="s">
        <v>20</v>
      </c>
      <c r="AJ270">
        <v>200</v>
      </c>
      <c r="AK270">
        <v>11</v>
      </c>
      <c r="AL270">
        <v>27</v>
      </c>
      <c r="AM270" t="s">
        <v>17</v>
      </c>
      <c r="AN270">
        <v>27</v>
      </c>
      <c r="AP270" t="s">
        <v>38</v>
      </c>
      <c r="AV270" t="s">
        <v>19</v>
      </c>
      <c r="BA270">
        <v>27</v>
      </c>
      <c r="BB270" t="s">
        <v>17</v>
      </c>
      <c r="BC270">
        <v>27</v>
      </c>
      <c r="BE270" t="s">
        <v>38</v>
      </c>
      <c r="BK270" t="s">
        <v>19</v>
      </c>
      <c r="BL270">
        <v>27</v>
      </c>
      <c r="BP270" t="s">
        <v>20</v>
      </c>
      <c r="BW270" t="s">
        <v>20</v>
      </c>
      <c r="BY270" t="s">
        <v>20</v>
      </c>
      <c r="CA270" t="s">
        <v>837</v>
      </c>
    </row>
    <row r="271" spans="1:79" x14ac:dyDescent="0.25">
      <c r="A271" s="2">
        <v>43264.429409722223</v>
      </c>
      <c r="B271" s="2">
        <v>43264.47084490741</v>
      </c>
      <c r="C271">
        <v>3580</v>
      </c>
      <c r="D271">
        <v>43.530303955077997</v>
      </c>
      <c r="E271">
        <v>-93.523597717285</v>
      </c>
      <c r="F271" s="9" t="s">
        <v>2180</v>
      </c>
      <c r="G271" t="s">
        <v>992</v>
      </c>
      <c r="H271" s="9" t="s">
        <v>993</v>
      </c>
      <c r="I271" t="s">
        <v>17</v>
      </c>
      <c r="J271">
        <v>120</v>
      </c>
      <c r="K271" t="s">
        <v>17</v>
      </c>
      <c r="L271">
        <v>17.5</v>
      </c>
      <c r="M271" t="s">
        <v>38</v>
      </c>
      <c r="N271" t="s">
        <v>994</v>
      </c>
      <c r="O271" t="s">
        <v>995</v>
      </c>
      <c r="P271">
        <v>0</v>
      </c>
      <c r="Q271" t="s">
        <v>996</v>
      </c>
      <c r="T271">
        <v>9</v>
      </c>
      <c r="U271" t="s">
        <v>17</v>
      </c>
      <c r="V271" t="s">
        <v>997</v>
      </c>
      <c r="W271" t="s">
        <v>38</v>
      </c>
      <c r="X271" t="s">
        <v>998</v>
      </c>
      <c r="Y271" t="s">
        <v>149</v>
      </c>
      <c r="Z271">
        <v>0</v>
      </c>
      <c r="AC271" t="s">
        <v>999</v>
      </c>
      <c r="AD271" t="s">
        <v>19</v>
      </c>
      <c r="AI271" t="s">
        <v>1000</v>
      </c>
      <c r="AJ271">
        <v>120</v>
      </c>
      <c r="AK271">
        <v>9</v>
      </c>
      <c r="AL271">
        <v>8.1</v>
      </c>
      <c r="AM271" t="s">
        <v>17</v>
      </c>
      <c r="AN271">
        <v>17.5</v>
      </c>
      <c r="AO271" t="s">
        <v>149</v>
      </c>
      <c r="AP271" t="s">
        <v>38</v>
      </c>
      <c r="AQ271" t="s">
        <v>582</v>
      </c>
      <c r="AR271" t="s">
        <v>1001</v>
      </c>
      <c r="AS271">
        <v>0</v>
      </c>
      <c r="AV271" t="s">
        <v>19</v>
      </c>
      <c r="BA271">
        <v>17.5</v>
      </c>
      <c r="BB271" t="s">
        <v>17</v>
      </c>
      <c r="BE271" t="s">
        <v>38</v>
      </c>
      <c r="BF271" t="s">
        <v>149</v>
      </c>
      <c r="BG271">
        <v>0</v>
      </c>
      <c r="BH271">
        <v>0</v>
      </c>
      <c r="BK271" t="s">
        <v>19</v>
      </c>
      <c r="BP271" t="s">
        <v>17</v>
      </c>
      <c r="BQ271">
        <v>120</v>
      </c>
      <c r="BR271">
        <v>9</v>
      </c>
      <c r="BS271" t="s">
        <v>38</v>
      </c>
      <c r="BU271" t="s">
        <v>62</v>
      </c>
      <c r="BW271" t="s">
        <v>20</v>
      </c>
      <c r="BY271" t="s">
        <v>20</v>
      </c>
    </row>
    <row r="272" spans="1:79" x14ac:dyDescent="0.25">
      <c r="A272" s="2">
        <v>43270.449895833335</v>
      </c>
      <c r="B272" s="2">
        <v>43270.458854166667</v>
      </c>
      <c r="C272">
        <v>774</v>
      </c>
      <c r="D272">
        <v>42.114898681641002</v>
      </c>
      <c r="E272">
        <v>-93.640098571777003</v>
      </c>
      <c r="F272" s="9" t="s">
        <v>1697</v>
      </c>
      <c r="G272" t="s">
        <v>1698</v>
      </c>
      <c r="H272" s="9" t="s">
        <v>1699</v>
      </c>
      <c r="I272" t="s">
        <v>17</v>
      </c>
      <c r="J272">
        <v>80</v>
      </c>
      <c r="K272" t="s">
        <v>17</v>
      </c>
      <c r="L272">
        <v>30</v>
      </c>
      <c r="M272" t="s">
        <v>21</v>
      </c>
      <c r="O272">
        <v>1000</v>
      </c>
      <c r="P272" t="s">
        <v>1700</v>
      </c>
      <c r="Q272">
        <v>62</v>
      </c>
      <c r="R272">
        <v>102</v>
      </c>
      <c r="T272">
        <v>15</v>
      </c>
      <c r="U272" t="s">
        <v>17</v>
      </c>
      <c r="V272">
        <v>30</v>
      </c>
      <c r="W272" t="s">
        <v>21</v>
      </c>
      <c r="Y272">
        <v>1000</v>
      </c>
      <c r="Z272" t="s">
        <v>1700</v>
      </c>
      <c r="AC272" t="s">
        <v>1701</v>
      </c>
      <c r="AD272" t="s">
        <v>19</v>
      </c>
      <c r="AJ272">
        <v>80</v>
      </c>
      <c r="AK272">
        <v>15</v>
      </c>
      <c r="AL272">
        <v>35</v>
      </c>
      <c r="AM272" t="s">
        <v>17</v>
      </c>
      <c r="AN272">
        <v>35</v>
      </c>
      <c r="AO272">
        <v>3000</v>
      </c>
      <c r="AP272" t="s">
        <v>21</v>
      </c>
      <c r="AR272" t="s">
        <v>1702</v>
      </c>
      <c r="AV272" t="s">
        <v>19</v>
      </c>
      <c r="BA272">
        <v>35</v>
      </c>
      <c r="BB272" t="s">
        <v>17</v>
      </c>
      <c r="BC272">
        <v>35</v>
      </c>
      <c r="BD272">
        <v>3000</v>
      </c>
      <c r="BE272" t="s">
        <v>21</v>
      </c>
      <c r="BG272" t="s">
        <v>1702</v>
      </c>
      <c r="BK272" t="s">
        <v>19</v>
      </c>
      <c r="BP272" t="s">
        <v>20</v>
      </c>
      <c r="BW272" t="s">
        <v>20</v>
      </c>
      <c r="BY272" t="s">
        <v>20</v>
      </c>
    </row>
    <row r="273" spans="1:79" x14ac:dyDescent="0.25">
      <c r="A273" s="2">
        <v>43263.618113425924</v>
      </c>
      <c r="B273" s="2">
        <v>43263.63553240741</v>
      </c>
      <c r="C273">
        <v>1504</v>
      </c>
      <c r="D273">
        <v>41.030807495117003</v>
      </c>
      <c r="E273">
        <v>-95.708999633789006</v>
      </c>
      <c r="F273" s="9" t="s">
        <v>2178</v>
      </c>
      <c r="G273" t="s">
        <v>956</v>
      </c>
      <c r="H273" s="9" t="s">
        <v>957</v>
      </c>
      <c r="I273" t="s">
        <v>17</v>
      </c>
      <c r="J273">
        <v>95</v>
      </c>
      <c r="K273" t="s">
        <v>17</v>
      </c>
      <c r="L273">
        <v>23</v>
      </c>
      <c r="M273" t="s">
        <v>21</v>
      </c>
      <c r="O273">
        <v>3000</v>
      </c>
      <c r="P273" t="s">
        <v>590</v>
      </c>
      <c r="Q273">
        <v>28</v>
      </c>
      <c r="R273">
        <v>40.5</v>
      </c>
      <c r="T273">
        <v>7</v>
      </c>
      <c r="U273" t="s">
        <v>20</v>
      </c>
      <c r="AA273">
        <v>78</v>
      </c>
      <c r="AD273" t="s">
        <v>19</v>
      </c>
      <c r="AJ273">
        <v>82</v>
      </c>
      <c r="AK273">
        <v>7</v>
      </c>
      <c r="AL273">
        <v>16</v>
      </c>
      <c r="AM273" t="s">
        <v>17</v>
      </c>
      <c r="AN273">
        <v>16</v>
      </c>
      <c r="AO273" t="s">
        <v>958</v>
      </c>
      <c r="AP273" t="s">
        <v>38</v>
      </c>
      <c r="AQ273" t="s">
        <v>959</v>
      </c>
      <c r="AS273">
        <v>23</v>
      </c>
      <c r="AT273">
        <v>2.5</v>
      </c>
      <c r="AV273" t="s">
        <v>19</v>
      </c>
      <c r="BA273">
        <v>16</v>
      </c>
      <c r="BB273" t="s">
        <v>17</v>
      </c>
      <c r="BC273">
        <v>16</v>
      </c>
      <c r="BD273" t="s">
        <v>959</v>
      </c>
      <c r="BH273">
        <v>23</v>
      </c>
      <c r="BI273">
        <v>2.5</v>
      </c>
      <c r="BK273" t="s">
        <v>19</v>
      </c>
      <c r="BP273" t="s">
        <v>20</v>
      </c>
      <c r="BW273" t="s">
        <v>20</v>
      </c>
      <c r="BY273" t="s">
        <v>20</v>
      </c>
    </row>
    <row r="274" spans="1:79" x14ac:dyDescent="0.25">
      <c r="A274" s="2">
        <v>43265.538414351853</v>
      </c>
      <c r="B274" s="2">
        <v>43265.546238425923</v>
      </c>
      <c r="C274">
        <v>675</v>
      </c>
      <c r="D274">
        <v>41.560302734375</v>
      </c>
      <c r="E274">
        <v>-92.959800720215</v>
      </c>
      <c r="F274" s="9" t="s">
        <v>2181</v>
      </c>
      <c r="G274" t="s">
        <v>1043</v>
      </c>
      <c r="H274" s="9" t="s">
        <v>1044</v>
      </c>
      <c r="I274" t="s">
        <v>17</v>
      </c>
      <c r="J274" t="s">
        <v>913</v>
      </c>
      <c r="K274" t="s">
        <v>17</v>
      </c>
      <c r="L274" s="7">
        <v>24</v>
      </c>
      <c r="M274" t="s">
        <v>21</v>
      </c>
      <c r="O274" t="s">
        <v>1045</v>
      </c>
      <c r="U274" t="s">
        <v>20</v>
      </c>
      <c r="AJ274" t="s">
        <v>1046</v>
      </c>
      <c r="AL274">
        <v>45</v>
      </c>
      <c r="AM274" t="s">
        <v>17</v>
      </c>
      <c r="AN274" t="s">
        <v>75</v>
      </c>
      <c r="AO274" t="s">
        <v>75</v>
      </c>
      <c r="AR274" t="s">
        <v>75</v>
      </c>
      <c r="AS274" t="s">
        <v>75</v>
      </c>
      <c r="AV274" t="s">
        <v>19</v>
      </c>
      <c r="AW274" t="s">
        <v>75</v>
      </c>
      <c r="BA274" t="s">
        <v>75</v>
      </c>
      <c r="BB274" t="s">
        <v>20</v>
      </c>
      <c r="BP274" t="s">
        <v>20</v>
      </c>
      <c r="BW274" t="s">
        <v>20</v>
      </c>
      <c r="BY274" t="s">
        <v>17</v>
      </c>
      <c r="BZ274" s="7">
        <v>2</v>
      </c>
    </row>
    <row r="275" spans="1:79" x14ac:dyDescent="0.25">
      <c r="A275" s="2">
        <v>43264.371886574074</v>
      </c>
      <c r="B275" s="2">
        <v>43264.380972222221</v>
      </c>
      <c r="C275">
        <v>785</v>
      </c>
      <c r="D275">
        <v>41.603698730468999</v>
      </c>
      <c r="E275">
        <v>-93.875297546387003</v>
      </c>
      <c r="F275" s="9" t="s">
        <v>2179</v>
      </c>
      <c r="G275" t="s">
        <v>967</v>
      </c>
      <c r="H275" s="9" t="s">
        <v>968</v>
      </c>
      <c r="I275" t="s">
        <v>17</v>
      </c>
      <c r="J275">
        <v>375</v>
      </c>
      <c r="K275" t="s">
        <v>17</v>
      </c>
      <c r="L275">
        <v>57.5</v>
      </c>
      <c r="M275" t="s">
        <v>21</v>
      </c>
      <c r="O275">
        <v>2000</v>
      </c>
      <c r="P275">
        <v>8.6</v>
      </c>
      <c r="Q275">
        <v>83.3</v>
      </c>
      <c r="R275">
        <v>126.3</v>
      </c>
      <c r="T275">
        <v>28</v>
      </c>
      <c r="U275" t="s">
        <v>17</v>
      </c>
      <c r="V275">
        <v>57.5</v>
      </c>
      <c r="W275" t="s">
        <v>21</v>
      </c>
      <c r="Y275">
        <v>2000</v>
      </c>
      <c r="Z275">
        <v>8.6</v>
      </c>
      <c r="AA275">
        <v>255.3</v>
      </c>
      <c r="AB275">
        <v>900.3</v>
      </c>
      <c r="AD275" t="s">
        <v>59</v>
      </c>
      <c r="AF275" t="s">
        <v>969</v>
      </c>
      <c r="AJ275">
        <v>319</v>
      </c>
      <c r="AK275">
        <v>28</v>
      </c>
      <c r="AL275">
        <v>28.75</v>
      </c>
      <c r="AM275" t="s">
        <v>17</v>
      </c>
      <c r="AN275">
        <v>28.75</v>
      </c>
      <c r="AO275">
        <v>2000</v>
      </c>
      <c r="AP275" t="s">
        <v>21</v>
      </c>
      <c r="AR275">
        <v>6</v>
      </c>
      <c r="AV275" t="s">
        <v>42</v>
      </c>
      <c r="AZ275" t="s">
        <v>970</v>
      </c>
      <c r="BA275">
        <v>28.75</v>
      </c>
      <c r="BB275" t="s">
        <v>17</v>
      </c>
      <c r="BC275">
        <v>28.75</v>
      </c>
      <c r="BD275">
        <v>2000</v>
      </c>
      <c r="BE275" t="s">
        <v>21</v>
      </c>
      <c r="BG275">
        <v>6</v>
      </c>
      <c r="BI275">
        <v>6</v>
      </c>
      <c r="BK275" t="s">
        <v>19</v>
      </c>
      <c r="BP275" t="s">
        <v>20</v>
      </c>
      <c r="BW275" t="s">
        <v>20</v>
      </c>
      <c r="BY275" t="s">
        <v>17</v>
      </c>
      <c r="BZ275">
        <v>2.99</v>
      </c>
    </row>
    <row r="276" spans="1:79" x14ac:dyDescent="0.25">
      <c r="A276" s="2">
        <v>43252.482060185182</v>
      </c>
      <c r="B276" s="2">
        <v>43252.48777777778</v>
      </c>
      <c r="C276">
        <v>494</v>
      </c>
      <c r="D276">
        <v>43.413299560547003</v>
      </c>
      <c r="E276">
        <v>-92.957298278809006</v>
      </c>
      <c r="F276" s="9" t="s">
        <v>24</v>
      </c>
      <c r="G276" t="s">
        <v>25</v>
      </c>
      <c r="H276" s="10" t="s">
        <v>26</v>
      </c>
      <c r="I276" t="s">
        <v>17</v>
      </c>
      <c r="J276">
        <v>343</v>
      </c>
      <c r="K276" t="s">
        <v>17</v>
      </c>
      <c r="L276">
        <v>11.05</v>
      </c>
      <c r="M276" t="s">
        <v>21</v>
      </c>
      <c r="O276">
        <v>0</v>
      </c>
      <c r="P276" t="s">
        <v>27</v>
      </c>
      <c r="Q276">
        <v>10.25</v>
      </c>
      <c r="R276">
        <v>20.5</v>
      </c>
      <c r="T276">
        <v>69</v>
      </c>
      <c r="U276" t="s">
        <v>17</v>
      </c>
      <c r="V276">
        <v>11.05</v>
      </c>
      <c r="W276" t="s">
        <v>21</v>
      </c>
      <c r="Y276">
        <v>0</v>
      </c>
      <c r="Z276" t="s">
        <v>27</v>
      </c>
      <c r="AA276">
        <v>62.3</v>
      </c>
      <c r="AB276">
        <v>421.05</v>
      </c>
      <c r="AD276" t="s">
        <v>19</v>
      </c>
      <c r="AJ276">
        <v>336</v>
      </c>
      <c r="AK276">
        <v>66</v>
      </c>
      <c r="AL276">
        <v>16.489999999999998</v>
      </c>
      <c r="AM276" t="s">
        <v>17</v>
      </c>
      <c r="AN276">
        <v>11.05</v>
      </c>
      <c r="AO276">
        <v>0</v>
      </c>
      <c r="AP276" t="s">
        <v>21</v>
      </c>
      <c r="AR276" t="s">
        <v>27</v>
      </c>
      <c r="AS276" s="5">
        <v>1</v>
      </c>
      <c r="AT276">
        <v>2.0499999999999998</v>
      </c>
      <c r="AV276" t="s">
        <v>19</v>
      </c>
      <c r="BA276">
        <v>21.4</v>
      </c>
      <c r="BB276" t="s">
        <v>17</v>
      </c>
      <c r="BC276">
        <v>11.05</v>
      </c>
      <c r="BD276">
        <v>0</v>
      </c>
      <c r="BE276" t="s">
        <v>21</v>
      </c>
      <c r="BG276" t="s">
        <v>27</v>
      </c>
      <c r="BH276" s="5">
        <v>1</v>
      </c>
      <c r="BI276">
        <v>2.0499999999999998</v>
      </c>
      <c r="BK276" t="s">
        <v>19</v>
      </c>
      <c r="BP276" t="s">
        <v>20</v>
      </c>
      <c r="BW276" t="s">
        <v>17</v>
      </c>
      <c r="BX276">
        <v>11.05</v>
      </c>
      <c r="BY276" t="s">
        <v>20</v>
      </c>
    </row>
    <row r="277" spans="1:79" x14ac:dyDescent="0.25">
      <c r="A277" s="2">
        <v>43269.642465277779</v>
      </c>
      <c r="B277" s="2">
        <v>43269.65357638889</v>
      </c>
      <c r="C277">
        <v>960</v>
      </c>
      <c r="D277">
        <v>43.331207275391002</v>
      </c>
      <c r="E277">
        <v>-91.750999450684006</v>
      </c>
      <c r="F277" s="9" t="s">
        <v>1562</v>
      </c>
      <c r="G277" t="s">
        <v>1562</v>
      </c>
      <c r="H277" s="9" t="s">
        <v>1563</v>
      </c>
      <c r="I277" t="s">
        <v>17</v>
      </c>
      <c r="J277">
        <v>315</v>
      </c>
      <c r="K277" t="s">
        <v>17</v>
      </c>
      <c r="L277" s="7">
        <v>16.5</v>
      </c>
      <c r="M277" t="s">
        <v>21</v>
      </c>
      <c r="O277">
        <v>2000</v>
      </c>
      <c r="P277">
        <v>6.7499999999999999E-3</v>
      </c>
      <c r="T277">
        <v>25</v>
      </c>
      <c r="U277" t="s">
        <v>17</v>
      </c>
      <c r="V277" t="s">
        <v>287</v>
      </c>
      <c r="W277" t="s">
        <v>21</v>
      </c>
      <c r="Y277">
        <v>2000</v>
      </c>
      <c r="Z277" t="s">
        <v>1564</v>
      </c>
      <c r="AD277" t="s">
        <v>19</v>
      </c>
      <c r="AJ277">
        <v>286</v>
      </c>
      <c r="AK277">
        <v>25</v>
      </c>
      <c r="AL277" t="s">
        <v>1565</v>
      </c>
      <c r="AM277" t="s">
        <v>17</v>
      </c>
      <c r="AN277">
        <v>10.35</v>
      </c>
      <c r="AP277" t="s">
        <v>21</v>
      </c>
      <c r="AR277" t="s">
        <v>1566</v>
      </c>
      <c r="AV277" t="s">
        <v>19</v>
      </c>
      <c r="BA277" t="s">
        <v>1567</v>
      </c>
      <c r="BB277" t="s">
        <v>17</v>
      </c>
      <c r="BC277">
        <v>10.35</v>
      </c>
      <c r="BE277" t="s">
        <v>21</v>
      </c>
      <c r="BG277">
        <v>5.1749999999999999E-3</v>
      </c>
      <c r="BK277" t="s">
        <v>19</v>
      </c>
      <c r="BP277" t="s">
        <v>20</v>
      </c>
      <c r="BW277" t="s">
        <v>20</v>
      </c>
      <c r="BY277" t="s">
        <v>20</v>
      </c>
    </row>
    <row r="278" spans="1:79" x14ac:dyDescent="0.25">
      <c r="A278" s="2">
        <v>43255.367002314815</v>
      </c>
      <c r="B278" s="2">
        <v>43255.419965277775</v>
      </c>
      <c r="C278">
        <v>4576</v>
      </c>
      <c r="D278">
        <v>41.351593017577997</v>
      </c>
      <c r="E278">
        <v>-94.051399230957003</v>
      </c>
      <c r="F278" s="9" t="s">
        <v>429</v>
      </c>
      <c r="G278" t="s">
        <v>430</v>
      </c>
      <c r="H278" s="9" t="s">
        <v>431</v>
      </c>
      <c r="I278" t="s">
        <v>17</v>
      </c>
      <c r="J278">
        <v>219</v>
      </c>
      <c r="K278" t="s">
        <v>17</v>
      </c>
      <c r="L278" s="7">
        <v>8</v>
      </c>
      <c r="M278" t="s">
        <v>21</v>
      </c>
      <c r="O278">
        <v>1000</v>
      </c>
      <c r="P278" t="s">
        <v>432</v>
      </c>
      <c r="Q278" s="7">
        <v>32</v>
      </c>
      <c r="R278" s="7">
        <v>62</v>
      </c>
      <c r="T278">
        <v>26</v>
      </c>
      <c r="U278" t="s">
        <v>17</v>
      </c>
      <c r="V278" s="7">
        <v>8</v>
      </c>
      <c r="W278" t="s">
        <v>21</v>
      </c>
      <c r="Y278">
        <v>1000</v>
      </c>
      <c r="Z278" s="7">
        <v>8</v>
      </c>
      <c r="AA278">
        <v>152</v>
      </c>
      <c r="AB278" t="s">
        <v>75</v>
      </c>
      <c r="AC278" t="s">
        <v>433</v>
      </c>
      <c r="AD278" t="s">
        <v>19</v>
      </c>
      <c r="AE278" t="s">
        <v>434</v>
      </c>
      <c r="AJ278">
        <v>207</v>
      </c>
      <c r="AK278">
        <v>25</v>
      </c>
      <c r="AL278">
        <v>16.5</v>
      </c>
      <c r="AM278" t="s">
        <v>17</v>
      </c>
      <c r="AN278" s="7">
        <v>9</v>
      </c>
      <c r="AO278" t="s">
        <v>435</v>
      </c>
      <c r="AP278" t="s">
        <v>21</v>
      </c>
      <c r="AR278" s="7">
        <v>3</v>
      </c>
      <c r="AT278" t="s">
        <v>436</v>
      </c>
      <c r="AV278" t="s">
        <v>19</v>
      </c>
      <c r="AW278" t="s">
        <v>437</v>
      </c>
      <c r="BA278">
        <v>12</v>
      </c>
      <c r="BB278" t="s">
        <v>17</v>
      </c>
      <c r="BC278" s="7">
        <v>9</v>
      </c>
      <c r="BD278" t="s">
        <v>435</v>
      </c>
      <c r="BE278" t="s">
        <v>21</v>
      </c>
      <c r="BG278" s="7">
        <v>9</v>
      </c>
      <c r="BI278" t="s">
        <v>438</v>
      </c>
      <c r="BK278" t="s">
        <v>19</v>
      </c>
      <c r="BP278" t="s">
        <v>17</v>
      </c>
      <c r="BQ278">
        <v>219</v>
      </c>
      <c r="BR278">
        <v>25</v>
      </c>
      <c r="BS278" t="s">
        <v>21</v>
      </c>
      <c r="BV278" t="s">
        <v>439</v>
      </c>
      <c r="BW278" t="s">
        <v>17</v>
      </c>
      <c r="BX278" t="s">
        <v>440</v>
      </c>
      <c r="BY278" t="s">
        <v>17</v>
      </c>
      <c r="BZ278" t="s">
        <v>441</v>
      </c>
      <c r="CA278" t="s">
        <v>442</v>
      </c>
    </row>
    <row r="279" spans="1:79" x14ac:dyDescent="0.25">
      <c r="A279" s="2">
        <v>43255.704965277779</v>
      </c>
      <c r="B279" s="2">
        <v>43255.705625000002</v>
      </c>
      <c r="C279">
        <v>57</v>
      </c>
      <c r="D279">
        <v>41.692596435547003</v>
      </c>
      <c r="E279">
        <v>-93.935897827147997</v>
      </c>
      <c r="F279" s="9" t="s">
        <v>2170</v>
      </c>
      <c r="G279" t="s">
        <v>564</v>
      </c>
      <c r="H279" s="9" t="s">
        <v>565</v>
      </c>
      <c r="I279" t="s">
        <v>20</v>
      </c>
    </row>
    <row r="280" spans="1:79" x14ac:dyDescent="0.25">
      <c r="A280" s="2">
        <v>43269.386400462965</v>
      </c>
      <c r="B280" s="2">
        <v>43269.407835648148</v>
      </c>
      <c r="C280">
        <v>1852</v>
      </c>
      <c r="D280">
        <v>41.641906738281001</v>
      </c>
      <c r="E280">
        <v>-91.461700439452997</v>
      </c>
      <c r="F280" s="9" t="s">
        <v>2238</v>
      </c>
      <c r="G280" t="s">
        <v>1107</v>
      </c>
      <c r="H280" s="9" t="s">
        <v>1108</v>
      </c>
      <c r="I280" t="s">
        <v>17</v>
      </c>
      <c r="J280">
        <v>520</v>
      </c>
      <c r="K280" t="s">
        <v>17</v>
      </c>
      <c r="L280">
        <v>12</v>
      </c>
      <c r="M280" t="s">
        <v>21</v>
      </c>
      <c r="O280">
        <v>999</v>
      </c>
      <c r="P280" t="s">
        <v>1109</v>
      </c>
      <c r="Q280" s="7">
        <v>44.1</v>
      </c>
      <c r="R280" s="7">
        <v>76.2</v>
      </c>
      <c r="T280">
        <v>12</v>
      </c>
      <c r="U280" t="s">
        <v>17</v>
      </c>
      <c r="V280">
        <v>12</v>
      </c>
      <c r="W280" t="s">
        <v>21</v>
      </c>
      <c r="Y280">
        <v>999</v>
      </c>
      <c r="Z280" t="s">
        <v>1110</v>
      </c>
      <c r="AA280" s="7">
        <v>172.5</v>
      </c>
      <c r="AB280" s="7">
        <v>1617</v>
      </c>
      <c r="AD280" t="s">
        <v>19</v>
      </c>
      <c r="AI280" t="s">
        <v>95</v>
      </c>
      <c r="AJ280" t="s">
        <v>1111</v>
      </c>
      <c r="AK280" t="s">
        <v>1111</v>
      </c>
      <c r="AL280" s="7">
        <v>24</v>
      </c>
      <c r="AM280" t="s">
        <v>17</v>
      </c>
      <c r="AN280">
        <v>12</v>
      </c>
      <c r="AO280">
        <v>999</v>
      </c>
      <c r="AP280" t="s">
        <v>21</v>
      </c>
      <c r="AR280" t="s">
        <v>1109</v>
      </c>
      <c r="AT280" s="7">
        <v>6</v>
      </c>
      <c r="AV280" t="s">
        <v>19</v>
      </c>
      <c r="BA280" t="s">
        <v>1112</v>
      </c>
      <c r="BB280" t="s">
        <v>17</v>
      </c>
      <c r="BC280">
        <v>12</v>
      </c>
      <c r="BD280">
        <v>999</v>
      </c>
      <c r="BE280" t="s">
        <v>21</v>
      </c>
      <c r="BG280" t="s">
        <v>1113</v>
      </c>
      <c r="BI280" s="7">
        <v>6</v>
      </c>
      <c r="BK280" t="s">
        <v>19</v>
      </c>
      <c r="BP280" t="s">
        <v>17</v>
      </c>
      <c r="BQ280" s="7">
        <v>3</v>
      </c>
      <c r="BR280" s="7">
        <v>3</v>
      </c>
      <c r="BS280" t="s">
        <v>38</v>
      </c>
      <c r="BU280" t="s">
        <v>1114</v>
      </c>
      <c r="BV280" t="s">
        <v>1115</v>
      </c>
      <c r="BW280" t="s">
        <v>20</v>
      </c>
      <c r="BY280" t="s">
        <v>17</v>
      </c>
      <c r="BZ280" s="7">
        <v>5.25</v>
      </c>
    </row>
    <row r="281" spans="1:79" x14ac:dyDescent="0.25">
      <c r="A281" s="2">
        <v>43269.418495370373</v>
      </c>
      <c r="B281" s="2">
        <v>43269.424270833333</v>
      </c>
      <c r="C281">
        <v>499</v>
      </c>
      <c r="D281">
        <v>41.016098022461001</v>
      </c>
      <c r="E281">
        <v>-95.218399047852003</v>
      </c>
      <c r="F281" s="9" t="s">
        <v>2185</v>
      </c>
      <c r="G281" t="s">
        <v>1124</v>
      </c>
      <c r="H281" s="9" t="s">
        <v>1125</v>
      </c>
      <c r="I281" t="s">
        <v>17</v>
      </c>
      <c r="J281">
        <v>124</v>
      </c>
      <c r="K281" t="s">
        <v>17</v>
      </c>
      <c r="L281">
        <v>26</v>
      </c>
      <c r="M281" t="s">
        <v>21</v>
      </c>
      <c r="O281">
        <v>2000</v>
      </c>
      <c r="P281" t="s">
        <v>1126</v>
      </c>
      <c r="Q281">
        <v>53</v>
      </c>
      <c r="R281">
        <v>98</v>
      </c>
      <c r="T281">
        <v>4</v>
      </c>
      <c r="U281" t="s">
        <v>17</v>
      </c>
      <c r="V281">
        <v>26</v>
      </c>
      <c r="W281" t="s">
        <v>21</v>
      </c>
      <c r="Y281">
        <v>2000</v>
      </c>
      <c r="Z281" t="s">
        <v>1127</v>
      </c>
      <c r="AD281" t="s">
        <v>42</v>
      </c>
      <c r="AH281" t="s">
        <v>1128</v>
      </c>
      <c r="AI281" t="s">
        <v>647</v>
      </c>
      <c r="AJ281">
        <v>124</v>
      </c>
      <c r="AK281">
        <v>4</v>
      </c>
      <c r="AL281">
        <v>27.5</v>
      </c>
      <c r="AM281" t="s">
        <v>17</v>
      </c>
      <c r="AN281">
        <v>27.5</v>
      </c>
      <c r="AO281">
        <v>2000</v>
      </c>
      <c r="AP281" t="s">
        <v>21</v>
      </c>
      <c r="AR281" t="s">
        <v>1129</v>
      </c>
      <c r="BA281">
        <v>27.5</v>
      </c>
      <c r="BB281" t="s">
        <v>20</v>
      </c>
      <c r="BP281" t="s">
        <v>20</v>
      </c>
      <c r="BW281" t="s">
        <v>20</v>
      </c>
      <c r="BY281" t="s">
        <v>17</v>
      </c>
      <c r="BZ281">
        <v>3</v>
      </c>
    </row>
    <row r="282" spans="1:79" x14ac:dyDescent="0.25">
      <c r="A282" s="2">
        <v>43269.609479166669</v>
      </c>
      <c r="B282" s="2">
        <v>43269.609791666669</v>
      </c>
      <c r="C282">
        <v>26</v>
      </c>
      <c r="D282">
        <v>42.072296142577997</v>
      </c>
      <c r="E282">
        <v>-91.666000366210994</v>
      </c>
      <c r="F282" s="9" t="s">
        <v>2249</v>
      </c>
      <c r="G282" t="s">
        <v>1496</v>
      </c>
      <c r="H282" s="9" t="s">
        <v>1497</v>
      </c>
      <c r="I282" t="s">
        <v>20</v>
      </c>
    </row>
    <row r="283" spans="1:79" ht="150" x14ac:dyDescent="0.25">
      <c r="A283" s="2">
        <v>43258.366030092591</v>
      </c>
      <c r="B283" s="2">
        <v>43258.371967592589</v>
      </c>
      <c r="C283">
        <v>513</v>
      </c>
      <c r="D283">
        <v>43.408004760742003</v>
      </c>
      <c r="E283">
        <v>-96.149299621582003</v>
      </c>
      <c r="F283" s="9" t="s">
        <v>799</v>
      </c>
      <c r="G283" t="s">
        <v>800</v>
      </c>
      <c r="H283" s="9" t="s">
        <v>801</v>
      </c>
      <c r="I283" t="s">
        <v>17</v>
      </c>
      <c r="J283">
        <v>974</v>
      </c>
      <c r="K283" t="s">
        <v>17</v>
      </c>
      <c r="L283">
        <v>11.25</v>
      </c>
      <c r="M283" t="s">
        <v>21</v>
      </c>
      <c r="O283">
        <v>0</v>
      </c>
      <c r="P283" t="s">
        <v>802</v>
      </c>
      <c r="Q283">
        <v>25.25</v>
      </c>
      <c r="R283">
        <v>39.25</v>
      </c>
      <c r="T283">
        <v>184</v>
      </c>
      <c r="U283" t="s">
        <v>17</v>
      </c>
      <c r="V283">
        <v>11.25</v>
      </c>
      <c r="W283" t="s">
        <v>21</v>
      </c>
      <c r="Y283">
        <v>0</v>
      </c>
      <c r="Z283" t="s">
        <v>802</v>
      </c>
      <c r="AA283">
        <v>81.25</v>
      </c>
      <c r="AB283">
        <v>571.25</v>
      </c>
      <c r="AD283" t="s">
        <v>19</v>
      </c>
      <c r="AI283" s="1" t="s">
        <v>803</v>
      </c>
      <c r="AJ283">
        <v>927</v>
      </c>
      <c r="AK283">
        <v>170</v>
      </c>
      <c r="AL283" s="7">
        <v>20.9</v>
      </c>
      <c r="AM283" t="s">
        <v>17</v>
      </c>
      <c r="AN283">
        <v>12</v>
      </c>
      <c r="AO283">
        <v>0</v>
      </c>
      <c r="AP283" t="s">
        <v>21</v>
      </c>
      <c r="AR283" t="s">
        <v>588</v>
      </c>
      <c r="AT283" t="s">
        <v>804</v>
      </c>
      <c r="AV283" t="s">
        <v>19</v>
      </c>
      <c r="BA283">
        <v>36.32</v>
      </c>
      <c r="BB283" t="s">
        <v>17</v>
      </c>
      <c r="BC283">
        <v>12</v>
      </c>
      <c r="BD283">
        <v>0</v>
      </c>
      <c r="BE283" t="s">
        <v>21</v>
      </c>
      <c r="BG283" t="s">
        <v>588</v>
      </c>
      <c r="BI283" t="s">
        <v>805</v>
      </c>
      <c r="BK283" t="s">
        <v>19</v>
      </c>
      <c r="BP283" t="s">
        <v>20</v>
      </c>
      <c r="BW283" t="s">
        <v>17</v>
      </c>
      <c r="BX283">
        <v>12.5</v>
      </c>
      <c r="BY283" t="s">
        <v>17</v>
      </c>
      <c r="BZ283">
        <v>5.5</v>
      </c>
    </row>
    <row r="284" spans="1:79" x14ac:dyDescent="0.25">
      <c r="A284" s="2">
        <v>43256.413217592592</v>
      </c>
      <c r="B284" s="2">
        <v>43256.424513888887</v>
      </c>
      <c r="C284">
        <v>976</v>
      </c>
      <c r="D284">
        <v>43.070602416992003</v>
      </c>
      <c r="E284">
        <v>-96.234397888184006</v>
      </c>
      <c r="F284" s="9" t="s">
        <v>629</v>
      </c>
      <c r="G284" t="s">
        <v>630</v>
      </c>
      <c r="H284" s="9" t="s">
        <v>631</v>
      </c>
      <c r="I284" t="s">
        <v>17</v>
      </c>
      <c r="J284">
        <v>1600</v>
      </c>
      <c r="K284" t="s">
        <v>17</v>
      </c>
      <c r="L284">
        <v>16.2</v>
      </c>
      <c r="M284" t="s">
        <v>21</v>
      </c>
      <c r="O284" s="4">
        <v>1000</v>
      </c>
      <c r="P284">
        <v>2.4500000000000002</v>
      </c>
      <c r="Q284">
        <v>26</v>
      </c>
      <c r="R284">
        <v>38.25</v>
      </c>
      <c r="T284">
        <v>350</v>
      </c>
      <c r="U284" t="s">
        <v>17</v>
      </c>
      <c r="V284">
        <v>16.2</v>
      </c>
      <c r="W284" t="s">
        <v>21</v>
      </c>
      <c r="Y284" s="4">
        <v>1000</v>
      </c>
      <c r="Z284">
        <v>2.4500000000000002</v>
      </c>
      <c r="AA284">
        <v>75</v>
      </c>
      <c r="AB284">
        <v>503.75</v>
      </c>
      <c r="AD284" t="s">
        <v>19</v>
      </c>
      <c r="AJ284">
        <v>1600</v>
      </c>
      <c r="AK284">
        <v>350</v>
      </c>
      <c r="AL284">
        <v>27</v>
      </c>
      <c r="AM284" t="s">
        <v>17</v>
      </c>
      <c r="AN284">
        <v>27</v>
      </c>
      <c r="AO284" t="s">
        <v>632</v>
      </c>
      <c r="AP284" t="s">
        <v>21</v>
      </c>
      <c r="AR284" t="s">
        <v>633</v>
      </c>
      <c r="AS284">
        <v>27</v>
      </c>
      <c r="AT284">
        <v>27</v>
      </c>
      <c r="AV284" t="s">
        <v>19</v>
      </c>
      <c r="BA284">
        <v>27</v>
      </c>
      <c r="BB284" t="s">
        <v>17</v>
      </c>
      <c r="BC284">
        <v>27</v>
      </c>
      <c r="BD284" s="4">
        <v>1000</v>
      </c>
      <c r="BE284" t="s">
        <v>21</v>
      </c>
      <c r="BG284">
        <v>0.75</v>
      </c>
      <c r="BI284">
        <v>0.72</v>
      </c>
      <c r="BK284" t="s">
        <v>19</v>
      </c>
      <c r="BP284" t="s">
        <v>47</v>
      </c>
      <c r="BW284" t="s">
        <v>17</v>
      </c>
      <c r="BX284">
        <v>15</v>
      </c>
      <c r="BY284" t="s">
        <v>20</v>
      </c>
    </row>
    <row r="285" spans="1:79" ht="165" x14ac:dyDescent="0.25">
      <c r="A285" s="2">
        <v>43252.51085648148</v>
      </c>
      <c r="B285" s="2">
        <v>43252.522002314814</v>
      </c>
      <c r="C285">
        <v>962</v>
      </c>
      <c r="D285">
        <v>40.778396606445</v>
      </c>
      <c r="E285">
        <v>-93.049697875977003</v>
      </c>
      <c r="F285" s="9" t="s">
        <v>2156</v>
      </c>
      <c r="G285" t="s">
        <v>118</v>
      </c>
      <c r="H285" s="9" t="s">
        <v>119</v>
      </c>
      <c r="I285" t="s">
        <v>17</v>
      </c>
      <c r="J285">
        <v>850</v>
      </c>
      <c r="K285" t="s">
        <v>17</v>
      </c>
      <c r="L285">
        <v>12.5</v>
      </c>
      <c r="M285" t="s">
        <v>21</v>
      </c>
      <c r="O285">
        <v>1000</v>
      </c>
      <c r="P285" t="s">
        <v>120</v>
      </c>
      <c r="T285">
        <v>109</v>
      </c>
      <c r="U285" t="s">
        <v>17</v>
      </c>
      <c r="V285">
        <v>12.5</v>
      </c>
      <c r="W285" t="s">
        <v>21</v>
      </c>
      <c r="Y285">
        <v>1000</v>
      </c>
      <c r="Z285" t="s">
        <v>120</v>
      </c>
      <c r="AD285" t="s">
        <v>59</v>
      </c>
      <c r="AJ285">
        <v>850</v>
      </c>
      <c r="AK285">
        <v>103</v>
      </c>
      <c r="AM285" t="s">
        <v>17</v>
      </c>
      <c r="AN285">
        <v>10.5</v>
      </c>
      <c r="AO285">
        <v>1000</v>
      </c>
      <c r="AP285" t="s">
        <v>21</v>
      </c>
      <c r="AR285" t="s">
        <v>121</v>
      </c>
      <c r="AV285" t="s">
        <v>59</v>
      </c>
      <c r="BB285" t="s">
        <v>17</v>
      </c>
      <c r="BC285">
        <v>10.5</v>
      </c>
      <c r="BD285">
        <v>1000</v>
      </c>
      <c r="BE285" t="s">
        <v>21</v>
      </c>
      <c r="BG285" t="s">
        <v>121</v>
      </c>
      <c r="BK285" t="s">
        <v>59</v>
      </c>
      <c r="BP285" t="s">
        <v>20</v>
      </c>
      <c r="BW285" t="s">
        <v>20</v>
      </c>
      <c r="BY285" t="s">
        <v>20</v>
      </c>
      <c r="CA285" s="1" t="s">
        <v>122</v>
      </c>
    </row>
    <row r="286" spans="1:79" x14ac:dyDescent="0.25">
      <c r="A286" s="2">
        <v>43256.344074074077</v>
      </c>
      <c r="B286" s="2">
        <v>43256.358078703706</v>
      </c>
      <c r="C286">
        <v>1210</v>
      </c>
      <c r="D286">
        <v>42.787796020507997</v>
      </c>
      <c r="E286">
        <v>-93.961196899414006</v>
      </c>
      <c r="F286" s="9" t="s">
        <v>579</v>
      </c>
      <c r="G286" t="s">
        <v>580</v>
      </c>
      <c r="H286" s="9" t="s">
        <v>581</v>
      </c>
      <c r="I286" t="s">
        <v>17</v>
      </c>
      <c r="J286">
        <v>91</v>
      </c>
      <c r="K286" t="s">
        <v>17</v>
      </c>
      <c r="L286">
        <v>18</v>
      </c>
      <c r="M286" t="s">
        <v>21</v>
      </c>
      <c r="O286">
        <v>6000</v>
      </c>
      <c r="P286">
        <v>4.0000000000000001E-3</v>
      </c>
      <c r="Q286">
        <v>18</v>
      </c>
      <c r="R286">
        <v>34</v>
      </c>
      <c r="T286">
        <v>9</v>
      </c>
      <c r="U286" t="s">
        <v>17</v>
      </c>
      <c r="V286">
        <v>18</v>
      </c>
      <c r="W286" t="s">
        <v>21</v>
      </c>
      <c r="Y286">
        <v>6000</v>
      </c>
      <c r="Z286">
        <v>4.0000000000000001E-3</v>
      </c>
      <c r="AA286">
        <v>94</v>
      </c>
      <c r="AB286" t="s">
        <v>75</v>
      </c>
      <c r="AD286" t="s">
        <v>19</v>
      </c>
      <c r="AJ286">
        <v>92</v>
      </c>
      <c r="AK286">
        <v>9</v>
      </c>
      <c r="AL286">
        <v>55</v>
      </c>
      <c r="AM286" t="s">
        <v>17</v>
      </c>
      <c r="AN286">
        <v>55</v>
      </c>
      <c r="AO286" t="s">
        <v>149</v>
      </c>
      <c r="AP286" t="s">
        <v>38</v>
      </c>
      <c r="AQ286" t="s">
        <v>582</v>
      </c>
      <c r="AR286" t="s">
        <v>75</v>
      </c>
      <c r="AU286" t="s">
        <v>102</v>
      </c>
      <c r="AV286" t="s">
        <v>19</v>
      </c>
      <c r="BA286">
        <v>55</v>
      </c>
      <c r="BB286" t="s">
        <v>17</v>
      </c>
      <c r="BC286">
        <v>55</v>
      </c>
      <c r="BD286" t="s">
        <v>149</v>
      </c>
      <c r="BE286" t="s">
        <v>38</v>
      </c>
      <c r="BF286" t="s">
        <v>582</v>
      </c>
      <c r="BG286" t="s">
        <v>75</v>
      </c>
      <c r="BJ286" t="s">
        <v>583</v>
      </c>
      <c r="BK286" t="s">
        <v>19</v>
      </c>
      <c r="BP286" t="s">
        <v>17</v>
      </c>
      <c r="BQ286">
        <v>2</v>
      </c>
      <c r="BR286">
        <v>2</v>
      </c>
      <c r="BS286" t="s">
        <v>38</v>
      </c>
      <c r="BV286" t="s">
        <v>584</v>
      </c>
      <c r="BW286" t="s">
        <v>20</v>
      </c>
      <c r="BY286" t="s">
        <v>20</v>
      </c>
    </row>
    <row r="287" spans="1:79" x14ac:dyDescent="0.25">
      <c r="A287" s="2">
        <v>43254.554780092592</v>
      </c>
      <c r="B287" s="2">
        <v>43254.555798611109</v>
      </c>
      <c r="C287">
        <v>88</v>
      </c>
      <c r="D287">
        <v>41.412994384766002</v>
      </c>
      <c r="E287">
        <v>-92.922996520995994</v>
      </c>
      <c r="F287" s="9" t="s">
        <v>377</v>
      </c>
      <c r="G287" t="s">
        <v>378</v>
      </c>
      <c r="H287" s="9" t="s">
        <v>379</v>
      </c>
      <c r="I287" t="s">
        <v>20</v>
      </c>
    </row>
    <row r="288" spans="1:79" x14ac:dyDescent="0.25">
      <c r="A288" s="2">
        <v>43254.555983796294</v>
      </c>
      <c r="B288" s="2">
        <v>43254.561041666668</v>
      </c>
      <c r="C288">
        <v>437</v>
      </c>
      <c r="D288">
        <v>41.412994384766002</v>
      </c>
      <c r="E288">
        <v>-92.922996520995994</v>
      </c>
      <c r="F288" s="9" t="s">
        <v>377</v>
      </c>
      <c r="G288" t="s">
        <v>378</v>
      </c>
      <c r="H288" s="9" t="s">
        <v>379</v>
      </c>
      <c r="I288" t="s">
        <v>17</v>
      </c>
      <c r="J288">
        <v>0</v>
      </c>
      <c r="K288" t="s">
        <v>20</v>
      </c>
      <c r="T288">
        <v>0</v>
      </c>
      <c r="U288" t="s">
        <v>20</v>
      </c>
      <c r="AJ288">
        <v>116</v>
      </c>
      <c r="AK288">
        <v>10</v>
      </c>
      <c r="AL288">
        <v>12.5</v>
      </c>
      <c r="AM288" t="s">
        <v>17</v>
      </c>
      <c r="AN288">
        <v>12.5</v>
      </c>
      <c r="AO288">
        <v>1</v>
      </c>
      <c r="AP288" t="s">
        <v>38</v>
      </c>
      <c r="AQ288" t="s">
        <v>380</v>
      </c>
      <c r="AV288" t="s">
        <v>19</v>
      </c>
      <c r="BA288">
        <v>12.5</v>
      </c>
      <c r="BB288" t="s">
        <v>17</v>
      </c>
      <c r="BC288">
        <v>12.5</v>
      </c>
      <c r="BK288" t="s">
        <v>19</v>
      </c>
      <c r="BP288" t="s">
        <v>20</v>
      </c>
      <c r="BW288" t="s">
        <v>20</v>
      </c>
      <c r="BY288" t="s">
        <v>17</v>
      </c>
      <c r="BZ288">
        <v>15.85</v>
      </c>
    </row>
    <row r="289" spans="1:79" x14ac:dyDescent="0.25">
      <c r="A289" s="2">
        <v>43269.496099537035</v>
      </c>
      <c r="B289" s="2">
        <v>43269.515659722223</v>
      </c>
      <c r="C289">
        <v>1689</v>
      </c>
      <c r="D289">
        <v>43.126007080077997</v>
      </c>
      <c r="E289">
        <v>-94.904602050780994</v>
      </c>
      <c r="F289" s="9" t="s">
        <v>1349</v>
      </c>
      <c r="G289" t="s">
        <v>1350</v>
      </c>
      <c r="H289" s="9" t="s">
        <v>1351</v>
      </c>
      <c r="I289" t="s">
        <v>17</v>
      </c>
      <c r="J289">
        <v>316</v>
      </c>
      <c r="K289" t="s">
        <v>17</v>
      </c>
      <c r="L289">
        <v>16.88</v>
      </c>
      <c r="M289" t="s">
        <v>21</v>
      </c>
      <c r="O289">
        <v>0</v>
      </c>
      <c r="P289">
        <v>4.79</v>
      </c>
      <c r="Q289">
        <v>40.83</v>
      </c>
      <c r="R289">
        <v>64.78</v>
      </c>
      <c r="T289">
        <v>37</v>
      </c>
      <c r="U289" t="s">
        <v>17</v>
      </c>
      <c r="V289">
        <v>16.88</v>
      </c>
      <c r="W289" t="s">
        <v>21</v>
      </c>
      <c r="Y289">
        <v>0</v>
      </c>
      <c r="Z289">
        <v>4.79</v>
      </c>
      <c r="AA289">
        <v>136.63</v>
      </c>
      <c r="AB289">
        <v>974.88</v>
      </c>
      <c r="AD289" t="s">
        <v>42</v>
      </c>
      <c r="AH289" t="s">
        <v>1352</v>
      </c>
      <c r="AJ289">
        <v>316</v>
      </c>
      <c r="AK289">
        <v>37</v>
      </c>
      <c r="AL289">
        <v>54.85</v>
      </c>
      <c r="AM289" t="s">
        <v>17</v>
      </c>
      <c r="AN289">
        <v>33.76</v>
      </c>
      <c r="AO289">
        <v>0</v>
      </c>
      <c r="AP289" t="s">
        <v>21</v>
      </c>
      <c r="AR289">
        <v>7.03</v>
      </c>
      <c r="AT289">
        <v>7.03</v>
      </c>
      <c r="AV289" t="s">
        <v>19</v>
      </c>
      <c r="BA289">
        <v>54.85</v>
      </c>
      <c r="BB289" t="s">
        <v>17</v>
      </c>
      <c r="BC289">
        <v>33.76</v>
      </c>
      <c r="BD289">
        <v>0</v>
      </c>
      <c r="BE289" t="s">
        <v>21</v>
      </c>
      <c r="BG289">
        <v>7.03</v>
      </c>
      <c r="BI289">
        <v>7.03</v>
      </c>
      <c r="BK289" t="s">
        <v>19</v>
      </c>
      <c r="BP289" t="s">
        <v>20</v>
      </c>
      <c r="BW289" t="s">
        <v>20</v>
      </c>
      <c r="BY289" t="s">
        <v>20</v>
      </c>
    </row>
    <row r="290" spans="1:79" x14ac:dyDescent="0.25">
      <c r="A290" s="2">
        <v>43257.426458333335</v>
      </c>
      <c r="B290" s="2">
        <v>43257.436828703707</v>
      </c>
      <c r="C290">
        <v>896</v>
      </c>
      <c r="D290">
        <v>42.358093261718999</v>
      </c>
      <c r="E290">
        <v>-91.500099182129006</v>
      </c>
      <c r="F290" s="9" t="s">
        <v>737</v>
      </c>
      <c r="G290" t="s">
        <v>738</v>
      </c>
      <c r="H290" s="9" t="s">
        <v>739</v>
      </c>
      <c r="I290" t="s">
        <v>17</v>
      </c>
      <c r="J290">
        <v>139</v>
      </c>
      <c r="K290" t="s">
        <v>17</v>
      </c>
      <c r="L290">
        <v>23.74</v>
      </c>
      <c r="M290" t="s">
        <v>38</v>
      </c>
      <c r="O290">
        <v>1000</v>
      </c>
      <c r="P290">
        <v>2.68</v>
      </c>
      <c r="Q290">
        <v>3446</v>
      </c>
      <c r="R290">
        <v>4786</v>
      </c>
      <c r="T290">
        <v>18</v>
      </c>
      <c r="U290" t="s">
        <v>17</v>
      </c>
      <c r="V290">
        <v>23.74</v>
      </c>
      <c r="W290" t="s">
        <v>21</v>
      </c>
      <c r="Y290">
        <v>1000</v>
      </c>
      <c r="Z290">
        <v>2.68</v>
      </c>
      <c r="AA290">
        <v>8806</v>
      </c>
      <c r="AB290">
        <v>55706</v>
      </c>
      <c r="AD290" t="s">
        <v>22</v>
      </c>
      <c r="AF290">
        <v>282000</v>
      </c>
      <c r="AJ290">
        <v>139</v>
      </c>
      <c r="AK290">
        <v>16</v>
      </c>
      <c r="AL290">
        <v>31.74</v>
      </c>
      <c r="AM290" t="s">
        <v>17</v>
      </c>
      <c r="AN290">
        <v>27</v>
      </c>
      <c r="AO290">
        <v>1000</v>
      </c>
      <c r="AP290" t="s">
        <v>21</v>
      </c>
      <c r="AR290">
        <v>1.58</v>
      </c>
      <c r="AS290">
        <v>70</v>
      </c>
      <c r="AT290">
        <v>27</v>
      </c>
      <c r="AV290" t="s">
        <v>22</v>
      </c>
      <c r="AX290">
        <v>200000</v>
      </c>
      <c r="BA290">
        <v>34.9</v>
      </c>
      <c r="BB290" t="s">
        <v>17</v>
      </c>
      <c r="BC290">
        <v>27</v>
      </c>
      <c r="BD290">
        <v>1000</v>
      </c>
      <c r="BE290" t="s">
        <v>21</v>
      </c>
      <c r="BG290">
        <v>1.58</v>
      </c>
      <c r="BH290">
        <v>70</v>
      </c>
      <c r="BI290">
        <v>27</v>
      </c>
      <c r="BK290" t="s">
        <v>22</v>
      </c>
      <c r="BM290">
        <v>200000</v>
      </c>
      <c r="BP290" t="s">
        <v>20</v>
      </c>
      <c r="BW290" t="s">
        <v>20</v>
      </c>
      <c r="BY290" t="s">
        <v>17</v>
      </c>
      <c r="BZ290">
        <v>12.09</v>
      </c>
    </row>
    <row r="291" spans="1:79" x14ac:dyDescent="0.25">
      <c r="A291" s="2">
        <v>43269.443356481483</v>
      </c>
      <c r="B291" s="2">
        <v>43269.452673611115</v>
      </c>
      <c r="C291">
        <v>805</v>
      </c>
      <c r="D291">
        <v>42.294296264647997</v>
      </c>
      <c r="E291">
        <v>-96.260902404785</v>
      </c>
      <c r="F291" s="9" t="s">
        <v>1221</v>
      </c>
      <c r="G291" t="s">
        <v>1222</v>
      </c>
      <c r="H291" s="9" t="s">
        <v>1223</v>
      </c>
      <c r="I291" t="s">
        <v>17</v>
      </c>
      <c r="J291">
        <v>154</v>
      </c>
      <c r="K291" t="s">
        <v>17</v>
      </c>
      <c r="L291">
        <v>41</v>
      </c>
      <c r="M291" t="s">
        <v>21</v>
      </c>
      <c r="O291">
        <v>0</v>
      </c>
      <c r="P291">
        <v>4.5</v>
      </c>
      <c r="Q291" t="s">
        <v>1224</v>
      </c>
      <c r="R291">
        <v>86</v>
      </c>
      <c r="S291" t="s">
        <v>466</v>
      </c>
      <c r="T291">
        <v>16</v>
      </c>
      <c r="U291" t="s">
        <v>17</v>
      </c>
      <c r="V291">
        <v>41</v>
      </c>
      <c r="W291" t="s">
        <v>21</v>
      </c>
      <c r="Y291">
        <v>0</v>
      </c>
      <c r="Z291">
        <v>4.5</v>
      </c>
      <c r="AA291">
        <v>153.5</v>
      </c>
      <c r="AB291">
        <v>941</v>
      </c>
      <c r="AD291" t="s">
        <v>22</v>
      </c>
      <c r="AF291" t="s">
        <v>1225</v>
      </c>
      <c r="AJ291">
        <v>147</v>
      </c>
      <c r="AK291">
        <v>10</v>
      </c>
      <c r="AL291">
        <v>12.7</v>
      </c>
      <c r="AM291" t="s">
        <v>17</v>
      </c>
      <c r="AN291">
        <v>7</v>
      </c>
      <c r="AO291">
        <v>0</v>
      </c>
      <c r="AP291" t="s">
        <v>21</v>
      </c>
      <c r="AR291">
        <v>2.85</v>
      </c>
      <c r="AT291" t="s">
        <v>1226</v>
      </c>
      <c r="AV291" t="s">
        <v>22</v>
      </c>
      <c r="AX291" t="s">
        <v>1227</v>
      </c>
      <c r="BA291">
        <v>12.7</v>
      </c>
      <c r="BB291" t="s">
        <v>17</v>
      </c>
      <c r="BC291">
        <v>7</v>
      </c>
      <c r="BD291">
        <v>0</v>
      </c>
      <c r="BE291" t="s">
        <v>21</v>
      </c>
      <c r="BG291">
        <v>2.85</v>
      </c>
      <c r="BI291" t="s">
        <v>1228</v>
      </c>
      <c r="BK291" t="s">
        <v>22</v>
      </c>
      <c r="BM291" t="s">
        <v>1229</v>
      </c>
      <c r="BP291" t="s">
        <v>20</v>
      </c>
      <c r="BW291" t="s">
        <v>20</v>
      </c>
      <c r="BY291" t="s">
        <v>20</v>
      </c>
    </row>
    <row r="292" spans="1:79" x14ac:dyDescent="0.25">
      <c r="A292" s="2">
        <v>43252.536990740744</v>
      </c>
      <c r="B292" s="2">
        <v>43252.538217592592</v>
      </c>
      <c r="C292">
        <v>106</v>
      </c>
      <c r="D292">
        <v>44.943298339843999</v>
      </c>
      <c r="E292">
        <v>-90.800399780272997</v>
      </c>
      <c r="F292" s="9" t="s">
        <v>166</v>
      </c>
      <c r="G292" t="s">
        <v>167</v>
      </c>
      <c r="H292" s="9" t="s">
        <v>2268</v>
      </c>
      <c r="I292" t="s">
        <v>20</v>
      </c>
    </row>
    <row r="293" spans="1:79" x14ac:dyDescent="0.25">
      <c r="A293" s="2">
        <v>43252.519201388888</v>
      </c>
      <c r="B293" s="2">
        <v>43252.546527777777</v>
      </c>
      <c r="C293">
        <v>2361</v>
      </c>
      <c r="D293">
        <v>42.463195800781001</v>
      </c>
      <c r="E293">
        <v>-96.321998596190994</v>
      </c>
      <c r="F293" s="9" t="s">
        <v>2227</v>
      </c>
      <c r="G293" t="s">
        <v>180</v>
      </c>
      <c r="H293" s="9" t="s">
        <v>2269</v>
      </c>
      <c r="I293" t="s">
        <v>17</v>
      </c>
      <c r="J293">
        <v>1601</v>
      </c>
      <c r="K293" t="s">
        <v>17</v>
      </c>
      <c r="L293">
        <v>15</v>
      </c>
      <c r="M293" t="s">
        <v>21</v>
      </c>
      <c r="O293">
        <v>0</v>
      </c>
      <c r="P293">
        <v>4.78</v>
      </c>
      <c r="Q293">
        <v>38.9</v>
      </c>
      <c r="R293">
        <v>62.8</v>
      </c>
      <c r="T293">
        <v>112</v>
      </c>
      <c r="U293" t="s">
        <v>17</v>
      </c>
      <c r="V293">
        <v>15</v>
      </c>
      <c r="W293" t="s">
        <v>21</v>
      </c>
      <c r="Y293">
        <v>0</v>
      </c>
      <c r="Z293">
        <v>4.78</v>
      </c>
      <c r="AA293">
        <v>134.5</v>
      </c>
      <c r="AB293">
        <v>971</v>
      </c>
      <c r="AD293" t="s">
        <v>19</v>
      </c>
      <c r="AJ293">
        <v>1588</v>
      </c>
      <c r="AK293">
        <v>93</v>
      </c>
      <c r="AM293" t="s">
        <v>17</v>
      </c>
      <c r="AN293">
        <v>7.5</v>
      </c>
      <c r="AO293">
        <v>0</v>
      </c>
      <c r="AP293" t="s">
        <v>21</v>
      </c>
      <c r="AR293">
        <v>7.75</v>
      </c>
      <c r="AT293">
        <v>15.25</v>
      </c>
      <c r="AV293" t="s">
        <v>19</v>
      </c>
      <c r="BB293" t="s">
        <v>17</v>
      </c>
      <c r="BC293">
        <v>7.5</v>
      </c>
      <c r="BD293">
        <v>0</v>
      </c>
      <c r="BE293" t="s">
        <v>21</v>
      </c>
      <c r="BG293">
        <v>7.75</v>
      </c>
      <c r="BI293">
        <v>15.25</v>
      </c>
      <c r="BK293" t="s">
        <v>19</v>
      </c>
      <c r="BP293" t="s">
        <v>17</v>
      </c>
      <c r="BQ293">
        <v>1740</v>
      </c>
      <c r="BR293">
        <v>99</v>
      </c>
      <c r="BS293" t="s">
        <v>23</v>
      </c>
      <c r="BT293" t="s">
        <v>182</v>
      </c>
      <c r="BV293" t="s">
        <v>183</v>
      </c>
      <c r="BW293" t="s">
        <v>20</v>
      </c>
      <c r="BY293" t="s">
        <v>20</v>
      </c>
    </row>
    <row r="294" spans="1:79" x14ac:dyDescent="0.25">
      <c r="A294" s="2">
        <v>43252.494618055556</v>
      </c>
      <c r="B294" s="2">
        <v>43252.502118055556</v>
      </c>
      <c r="C294">
        <v>647</v>
      </c>
      <c r="D294">
        <v>41.290802001952997</v>
      </c>
      <c r="E294">
        <v>-93.140502929687997</v>
      </c>
      <c r="F294" s="9" t="s">
        <v>2224</v>
      </c>
      <c r="G294" t="s">
        <v>88</v>
      </c>
      <c r="H294" s="9" t="s">
        <v>89</v>
      </c>
      <c r="I294" t="s">
        <v>17</v>
      </c>
      <c r="J294">
        <v>81</v>
      </c>
      <c r="K294" t="s">
        <v>17</v>
      </c>
      <c r="L294">
        <v>45</v>
      </c>
      <c r="M294" t="s">
        <v>21</v>
      </c>
      <c r="O294">
        <v>2000</v>
      </c>
      <c r="P294">
        <v>45</v>
      </c>
      <c r="Q294">
        <v>60</v>
      </c>
      <c r="R294">
        <v>85</v>
      </c>
      <c r="T294">
        <v>2</v>
      </c>
      <c r="U294" t="s">
        <v>17</v>
      </c>
      <c r="V294">
        <v>45</v>
      </c>
      <c r="W294" t="s">
        <v>21</v>
      </c>
      <c r="Y294">
        <v>2000</v>
      </c>
      <c r="Z294">
        <v>45</v>
      </c>
      <c r="AB294">
        <v>1035</v>
      </c>
      <c r="AD294" t="s">
        <v>19</v>
      </c>
      <c r="AJ294">
        <v>81</v>
      </c>
      <c r="AK294">
        <v>0</v>
      </c>
      <c r="AL294">
        <v>25</v>
      </c>
      <c r="AM294" t="s">
        <v>17</v>
      </c>
      <c r="AN294">
        <v>25</v>
      </c>
      <c r="AP294" t="s">
        <v>38</v>
      </c>
      <c r="AQ294" t="s">
        <v>90</v>
      </c>
      <c r="AR294">
        <v>25</v>
      </c>
      <c r="AV294" t="s">
        <v>19</v>
      </c>
      <c r="BA294">
        <v>0</v>
      </c>
      <c r="BB294" t="s">
        <v>20</v>
      </c>
      <c r="BP294" t="s">
        <v>20</v>
      </c>
      <c r="BW294" t="s">
        <v>20</v>
      </c>
      <c r="BY294" t="s">
        <v>20</v>
      </c>
    </row>
    <row r="295" spans="1:79" x14ac:dyDescent="0.25">
      <c r="A295" s="2">
        <v>43252.47861111111</v>
      </c>
      <c r="B295" s="2">
        <v>43252.506365740737</v>
      </c>
      <c r="C295">
        <v>2398</v>
      </c>
      <c r="D295">
        <v>43.074600219727003</v>
      </c>
      <c r="E295">
        <v>-92.66259765625</v>
      </c>
      <c r="F295" s="9" t="s">
        <v>97</v>
      </c>
      <c r="G295" t="s">
        <v>98</v>
      </c>
      <c r="H295" s="9" t="s">
        <v>99</v>
      </c>
      <c r="I295" t="s">
        <v>17</v>
      </c>
      <c r="J295">
        <v>475</v>
      </c>
      <c r="K295" t="s">
        <v>17</v>
      </c>
      <c r="L295">
        <v>15</v>
      </c>
      <c r="M295" t="s">
        <v>21</v>
      </c>
      <c r="O295">
        <v>2000</v>
      </c>
      <c r="P295" t="s">
        <v>100</v>
      </c>
      <c r="Q295">
        <v>21.9</v>
      </c>
      <c r="R295">
        <v>33.4</v>
      </c>
      <c r="T295">
        <v>30</v>
      </c>
      <c r="U295" t="s">
        <v>17</v>
      </c>
      <c r="V295">
        <v>15</v>
      </c>
      <c r="W295" t="s">
        <v>21</v>
      </c>
      <c r="Y295">
        <v>2000</v>
      </c>
      <c r="Z295">
        <v>2.2999999999999998</v>
      </c>
      <c r="AA295">
        <v>67.900000000000006</v>
      </c>
      <c r="AB295">
        <v>470.4</v>
      </c>
      <c r="AD295" t="s">
        <v>19</v>
      </c>
      <c r="AJ295">
        <v>480</v>
      </c>
      <c r="AK295">
        <v>30</v>
      </c>
      <c r="AM295" t="s">
        <v>17</v>
      </c>
      <c r="AN295">
        <v>33</v>
      </c>
      <c r="AO295">
        <v>2000</v>
      </c>
      <c r="AP295" t="s">
        <v>21</v>
      </c>
      <c r="AR295">
        <v>3.75</v>
      </c>
      <c r="AV295" t="s">
        <v>42</v>
      </c>
      <c r="AZ295" t="s">
        <v>101</v>
      </c>
      <c r="BB295" t="s">
        <v>17</v>
      </c>
      <c r="BC295">
        <v>33</v>
      </c>
      <c r="BD295">
        <v>2000</v>
      </c>
      <c r="BE295" t="s">
        <v>21</v>
      </c>
      <c r="BG295">
        <v>3.75</v>
      </c>
      <c r="BP295" t="s">
        <v>17</v>
      </c>
      <c r="BQ295">
        <v>2</v>
      </c>
      <c r="BR295">
        <v>2</v>
      </c>
      <c r="BS295" t="s">
        <v>38</v>
      </c>
      <c r="BV295" t="s">
        <v>102</v>
      </c>
      <c r="BW295" t="s">
        <v>20</v>
      </c>
      <c r="BY295" t="s">
        <v>20</v>
      </c>
    </row>
    <row r="296" spans="1:79" x14ac:dyDescent="0.25">
      <c r="A296" s="2">
        <v>43258.382615740738</v>
      </c>
      <c r="B296" s="2">
        <v>43258.386273148149</v>
      </c>
      <c r="C296">
        <v>316</v>
      </c>
      <c r="D296">
        <v>42.800399780272997</v>
      </c>
      <c r="E296">
        <v>-92.643501281737997</v>
      </c>
      <c r="F296" s="9" t="s">
        <v>810</v>
      </c>
      <c r="G296" t="s">
        <v>811</v>
      </c>
      <c r="H296" s="9" t="s">
        <v>812</v>
      </c>
      <c r="I296" t="s">
        <v>17</v>
      </c>
      <c r="J296">
        <v>500</v>
      </c>
      <c r="K296" t="s">
        <v>17</v>
      </c>
      <c r="L296">
        <v>9.25</v>
      </c>
      <c r="M296" t="s">
        <v>21</v>
      </c>
      <c r="O296">
        <v>1000</v>
      </c>
      <c r="Q296">
        <v>24.55</v>
      </c>
      <c r="R296">
        <v>36.840000000000003</v>
      </c>
      <c r="T296">
        <v>50</v>
      </c>
      <c r="U296" t="s">
        <v>17</v>
      </c>
      <c r="V296">
        <v>9.25</v>
      </c>
      <c r="W296" t="s">
        <v>21</v>
      </c>
      <c r="Y296">
        <v>1000</v>
      </c>
      <c r="AA296">
        <v>56.2</v>
      </c>
      <c r="AB296">
        <v>233.77</v>
      </c>
      <c r="AD296" t="s">
        <v>19</v>
      </c>
      <c r="AJ296">
        <v>500</v>
      </c>
      <c r="AK296">
        <v>50</v>
      </c>
      <c r="AL296">
        <v>20</v>
      </c>
      <c r="AM296" t="s">
        <v>17</v>
      </c>
      <c r="AN296">
        <v>14.25</v>
      </c>
      <c r="AO296">
        <v>1000</v>
      </c>
      <c r="AP296" t="s">
        <v>21</v>
      </c>
      <c r="AS296" t="s">
        <v>813</v>
      </c>
      <c r="AV296" t="s">
        <v>175</v>
      </c>
      <c r="AZ296" t="s">
        <v>814</v>
      </c>
      <c r="BA296">
        <v>48</v>
      </c>
      <c r="BB296" t="s">
        <v>17</v>
      </c>
      <c r="BC296">
        <v>16.100000000000001</v>
      </c>
      <c r="BD296">
        <v>1000</v>
      </c>
      <c r="BE296" t="s">
        <v>21</v>
      </c>
      <c r="BG296" t="s">
        <v>815</v>
      </c>
      <c r="BH296" t="s">
        <v>816</v>
      </c>
      <c r="BK296" t="s">
        <v>175</v>
      </c>
      <c r="BO296" t="s">
        <v>814</v>
      </c>
      <c r="BP296" t="s">
        <v>20</v>
      </c>
      <c r="BW296" t="s">
        <v>20</v>
      </c>
      <c r="BY296" t="s">
        <v>20</v>
      </c>
    </row>
    <row r="297" spans="1:79" x14ac:dyDescent="0.25">
      <c r="A297" s="2">
        <v>43273.573796296296</v>
      </c>
      <c r="B297" s="2">
        <v>43273.582939814813</v>
      </c>
      <c r="C297">
        <v>789</v>
      </c>
      <c r="D297">
        <v>42.098007202147997</v>
      </c>
      <c r="E297">
        <v>-91.902496337890994</v>
      </c>
      <c r="F297" s="9" t="s">
        <v>2094</v>
      </c>
      <c r="G297" t="s">
        <v>2095</v>
      </c>
      <c r="H297" s="9" t="s">
        <v>2096</v>
      </c>
      <c r="I297" t="s">
        <v>17</v>
      </c>
      <c r="J297">
        <v>400</v>
      </c>
      <c r="K297" t="s">
        <v>17</v>
      </c>
      <c r="L297" s="7">
        <v>17</v>
      </c>
      <c r="M297" t="s">
        <v>21</v>
      </c>
      <c r="O297">
        <v>2000</v>
      </c>
      <c r="P297">
        <v>5.38</v>
      </c>
      <c r="Q297">
        <v>33.14</v>
      </c>
      <c r="R297">
        <v>60.04</v>
      </c>
      <c r="T297">
        <v>10</v>
      </c>
      <c r="U297" t="s">
        <v>17</v>
      </c>
      <c r="V297">
        <v>17</v>
      </c>
      <c r="W297" t="s">
        <v>21</v>
      </c>
      <c r="Y297">
        <v>2000</v>
      </c>
      <c r="Z297">
        <v>5.38</v>
      </c>
      <c r="AA297">
        <v>140.74</v>
      </c>
      <c r="AB297" t="s">
        <v>95</v>
      </c>
      <c r="AI297" t="s">
        <v>95</v>
      </c>
      <c r="AJ297">
        <v>395</v>
      </c>
      <c r="AK297">
        <v>10</v>
      </c>
      <c r="AL297">
        <v>75.3</v>
      </c>
      <c r="AM297" t="s">
        <v>20</v>
      </c>
      <c r="AS297">
        <v>25</v>
      </c>
      <c r="AT297">
        <v>5.03</v>
      </c>
      <c r="AV297" t="s">
        <v>197</v>
      </c>
      <c r="BA297">
        <v>75.3</v>
      </c>
      <c r="BB297" t="s">
        <v>17</v>
      </c>
      <c r="BC297">
        <v>25</v>
      </c>
      <c r="BD297" t="s">
        <v>95</v>
      </c>
      <c r="BE297" t="s">
        <v>21</v>
      </c>
      <c r="BG297">
        <v>5.03</v>
      </c>
      <c r="BK297" t="s">
        <v>197</v>
      </c>
      <c r="BP297" t="s">
        <v>20</v>
      </c>
      <c r="BW297" t="s">
        <v>20</v>
      </c>
      <c r="BY297" t="s">
        <v>17</v>
      </c>
      <c r="BZ297">
        <v>7</v>
      </c>
    </row>
    <row r="298" spans="1:79" x14ac:dyDescent="0.25">
      <c r="A298" s="2">
        <v>43272.675046296295</v>
      </c>
      <c r="B298" s="2">
        <v>43272.704664351855</v>
      </c>
      <c r="C298">
        <v>2558</v>
      </c>
      <c r="D298">
        <v>42.492492675781001</v>
      </c>
      <c r="E298">
        <v>-96.398696899414006</v>
      </c>
      <c r="F298" s="9" t="s">
        <v>2266</v>
      </c>
      <c r="G298" t="s">
        <v>2063</v>
      </c>
      <c r="H298" s="9" t="s">
        <v>2290</v>
      </c>
      <c r="I298" t="s">
        <v>17</v>
      </c>
      <c r="J298" s="4">
        <v>26133</v>
      </c>
      <c r="K298" t="s">
        <v>17</v>
      </c>
      <c r="L298">
        <v>13.48</v>
      </c>
      <c r="M298" t="s">
        <v>38</v>
      </c>
      <c r="N298" t="s">
        <v>2064</v>
      </c>
      <c r="O298">
        <v>2</v>
      </c>
      <c r="P298">
        <v>4.12</v>
      </c>
      <c r="S298" t="s">
        <v>2065</v>
      </c>
      <c r="T298" s="4">
        <v>2614</v>
      </c>
      <c r="U298" t="s">
        <v>17</v>
      </c>
      <c r="V298">
        <v>13.48</v>
      </c>
      <c r="W298" t="s">
        <v>38</v>
      </c>
      <c r="X298" t="s">
        <v>2064</v>
      </c>
      <c r="Y298">
        <v>2</v>
      </c>
      <c r="Z298">
        <v>4.12</v>
      </c>
      <c r="AB298" t="s">
        <v>2066</v>
      </c>
      <c r="AC298" t="s">
        <v>2067</v>
      </c>
      <c r="AD298" t="s">
        <v>22</v>
      </c>
      <c r="AF298" t="s">
        <v>1938</v>
      </c>
      <c r="AI298" t="s">
        <v>2068</v>
      </c>
      <c r="AJ298" s="4">
        <v>82000</v>
      </c>
      <c r="AK298" s="4">
        <v>2614</v>
      </c>
      <c r="AL298">
        <v>35.58</v>
      </c>
      <c r="AM298" t="s">
        <v>17</v>
      </c>
      <c r="AN298">
        <v>10.95</v>
      </c>
      <c r="AO298">
        <v>2</v>
      </c>
      <c r="AP298" t="s">
        <v>38</v>
      </c>
      <c r="AQ298" t="s">
        <v>2069</v>
      </c>
      <c r="AR298">
        <v>4.1050000000000004</v>
      </c>
      <c r="AV298" t="s">
        <v>22</v>
      </c>
      <c r="AX298" t="s">
        <v>1938</v>
      </c>
      <c r="BA298" t="s">
        <v>1938</v>
      </c>
      <c r="BB298" t="s">
        <v>17</v>
      </c>
      <c r="BC298">
        <v>10.95</v>
      </c>
      <c r="BD298">
        <v>2</v>
      </c>
      <c r="BE298" t="s">
        <v>38</v>
      </c>
      <c r="BF298" t="s">
        <v>2069</v>
      </c>
      <c r="BG298">
        <v>4.1050000000000004</v>
      </c>
      <c r="BK298" t="s">
        <v>22</v>
      </c>
      <c r="BP298" t="s">
        <v>17</v>
      </c>
      <c r="BQ298">
        <v>1.2</v>
      </c>
      <c r="BR298" t="s">
        <v>1938</v>
      </c>
      <c r="BV298" t="s">
        <v>2070</v>
      </c>
      <c r="BW298" t="s">
        <v>20</v>
      </c>
      <c r="BY298" t="s">
        <v>20</v>
      </c>
    </row>
    <row r="299" spans="1:79" x14ac:dyDescent="0.25">
      <c r="A299" s="2">
        <v>43270.672349537039</v>
      </c>
      <c r="B299" s="2">
        <v>43270.681458333333</v>
      </c>
      <c r="C299">
        <v>787</v>
      </c>
      <c r="D299">
        <v>42.20719909668</v>
      </c>
      <c r="E299">
        <v>-96.23509979248</v>
      </c>
      <c r="F299" s="9" t="s">
        <v>2259</v>
      </c>
      <c r="G299" t="s">
        <v>1833</v>
      </c>
      <c r="H299" s="9" t="s">
        <v>1834</v>
      </c>
      <c r="I299" t="s">
        <v>17</v>
      </c>
      <c r="J299">
        <v>439</v>
      </c>
      <c r="K299" t="s">
        <v>17</v>
      </c>
      <c r="L299" t="s">
        <v>1835</v>
      </c>
      <c r="M299" t="s">
        <v>21</v>
      </c>
      <c r="O299" s="4">
        <v>1000</v>
      </c>
      <c r="P299" t="s">
        <v>1432</v>
      </c>
      <c r="T299">
        <v>54</v>
      </c>
      <c r="U299" t="s">
        <v>17</v>
      </c>
      <c r="V299" t="s">
        <v>287</v>
      </c>
      <c r="W299" t="s">
        <v>21</v>
      </c>
      <c r="Y299" t="s">
        <v>287</v>
      </c>
      <c r="Z299" t="s">
        <v>287</v>
      </c>
      <c r="AJ299">
        <v>439</v>
      </c>
      <c r="AK299">
        <v>54</v>
      </c>
      <c r="AL299">
        <v>32</v>
      </c>
      <c r="AM299" t="s">
        <v>17</v>
      </c>
      <c r="AN299">
        <v>23</v>
      </c>
      <c r="AO299" t="s">
        <v>1836</v>
      </c>
      <c r="AP299" t="s">
        <v>21</v>
      </c>
      <c r="AR299" t="s">
        <v>1837</v>
      </c>
      <c r="BA299" t="s">
        <v>287</v>
      </c>
      <c r="BB299" t="s">
        <v>17</v>
      </c>
      <c r="BC299" t="s">
        <v>287</v>
      </c>
      <c r="BD299" t="s">
        <v>287</v>
      </c>
      <c r="BE299" t="s">
        <v>21</v>
      </c>
      <c r="BP299" t="s">
        <v>20</v>
      </c>
      <c r="BW299" t="s">
        <v>20</v>
      </c>
      <c r="BY299" t="s">
        <v>20</v>
      </c>
    </row>
    <row r="300" spans="1:79" x14ac:dyDescent="0.25">
      <c r="A300" s="2">
        <v>43258.454791666663</v>
      </c>
      <c r="B300" s="2">
        <v>43258.45722222222</v>
      </c>
      <c r="C300">
        <v>210</v>
      </c>
      <c r="D300">
        <v>42.281799316406001</v>
      </c>
      <c r="E300">
        <v>-94.290802001952997</v>
      </c>
      <c r="F300" s="9" t="s">
        <v>830</v>
      </c>
      <c r="G300" t="s">
        <v>831</v>
      </c>
      <c r="H300" s="9" t="s">
        <v>832</v>
      </c>
      <c r="I300" t="s">
        <v>17</v>
      </c>
      <c r="J300">
        <v>55</v>
      </c>
      <c r="K300" t="s">
        <v>17</v>
      </c>
      <c r="L300">
        <v>25</v>
      </c>
      <c r="M300" t="s">
        <v>21</v>
      </c>
      <c r="O300">
        <v>2000</v>
      </c>
      <c r="P300" t="s">
        <v>833</v>
      </c>
      <c r="Q300">
        <v>37</v>
      </c>
      <c r="R300">
        <v>57</v>
      </c>
      <c r="T300">
        <v>8</v>
      </c>
      <c r="U300" t="s">
        <v>17</v>
      </c>
      <c r="V300">
        <v>25</v>
      </c>
      <c r="W300" t="s">
        <v>21</v>
      </c>
      <c r="Y300">
        <v>2000</v>
      </c>
      <c r="Z300" t="s">
        <v>833</v>
      </c>
      <c r="AA300">
        <v>117</v>
      </c>
      <c r="AB300" t="s">
        <v>95</v>
      </c>
      <c r="AD300" t="s">
        <v>19</v>
      </c>
      <c r="AJ300" t="s">
        <v>95</v>
      </c>
      <c r="AK300" t="s">
        <v>95</v>
      </c>
      <c r="AM300" t="s">
        <v>20</v>
      </c>
      <c r="BB300" t="s">
        <v>20</v>
      </c>
      <c r="BP300" t="s">
        <v>20</v>
      </c>
      <c r="BW300" t="s">
        <v>20</v>
      </c>
      <c r="BY300" t="s">
        <v>20</v>
      </c>
    </row>
    <row r="301" spans="1:79" x14ac:dyDescent="0.25">
      <c r="A301" s="2">
        <v>43269.447222222225</v>
      </c>
      <c r="B301" s="2">
        <v>43269.459444444445</v>
      </c>
      <c r="C301">
        <v>1055</v>
      </c>
      <c r="D301">
        <v>43.331207275391002</v>
      </c>
      <c r="E301">
        <v>-91.750999450684006</v>
      </c>
      <c r="F301" s="9" t="s">
        <v>1265</v>
      </c>
      <c r="G301" t="s">
        <v>1266</v>
      </c>
      <c r="H301" s="9" t="s">
        <v>1267</v>
      </c>
      <c r="I301" t="s">
        <v>17</v>
      </c>
      <c r="J301">
        <v>200</v>
      </c>
      <c r="K301" t="s">
        <v>17</v>
      </c>
      <c r="L301">
        <v>15.5</v>
      </c>
      <c r="M301" t="s">
        <v>21</v>
      </c>
      <c r="O301">
        <v>2000</v>
      </c>
      <c r="P301">
        <v>2E-3</v>
      </c>
      <c r="Q301">
        <v>21.5</v>
      </c>
      <c r="R301">
        <v>31.5</v>
      </c>
      <c r="T301">
        <v>17</v>
      </c>
      <c r="U301" t="s">
        <v>17</v>
      </c>
      <c r="V301">
        <v>15.5</v>
      </c>
      <c r="W301" t="s">
        <v>21</v>
      </c>
      <c r="Y301">
        <v>2000</v>
      </c>
      <c r="Z301">
        <v>2E-3</v>
      </c>
      <c r="AA301">
        <v>61.5</v>
      </c>
      <c r="AB301" t="s">
        <v>75</v>
      </c>
      <c r="AD301" t="s">
        <v>19</v>
      </c>
      <c r="AJ301">
        <v>175</v>
      </c>
      <c r="AK301">
        <v>17</v>
      </c>
      <c r="AL301">
        <v>20</v>
      </c>
      <c r="AM301" t="s">
        <v>20</v>
      </c>
      <c r="AT301">
        <v>1</v>
      </c>
      <c r="AV301" t="s">
        <v>19</v>
      </c>
      <c r="BA301">
        <v>20</v>
      </c>
      <c r="BB301" t="s">
        <v>17</v>
      </c>
      <c r="BC301">
        <v>15.5</v>
      </c>
      <c r="BD301">
        <v>2000</v>
      </c>
      <c r="BE301" t="s">
        <v>21</v>
      </c>
      <c r="BG301">
        <v>2E-3</v>
      </c>
      <c r="BI301">
        <v>1</v>
      </c>
      <c r="BK301" t="s">
        <v>19</v>
      </c>
      <c r="BP301" t="s">
        <v>20</v>
      </c>
      <c r="BW301" t="s">
        <v>20</v>
      </c>
      <c r="BY301" t="s">
        <v>20</v>
      </c>
    </row>
    <row r="302" spans="1:79" x14ac:dyDescent="0.25">
      <c r="A302" s="2">
        <v>43269.537858796299</v>
      </c>
      <c r="B302" s="2">
        <v>43269.544988425929</v>
      </c>
      <c r="C302">
        <v>615</v>
      </c>
      <c r="D302">
        <v>42.279098510742003</v>
      </c>
      <c r="E302">
        <v>-90.841796875</v>
      </c>
      <c r="F302" s="9" t="s">
        <v>1394</v>
      </c>
      <c r="G302" t="s">
        <v>1395</v>
      </c>
      <c r="H302" s="9" t="s">
        <v>1396</v>
      </c>
      <c r="I302" t="s">
        <v>17</v>
      </c>
      <c r="J302">
        <v>75</v>
      </c>
      <c r="K302" t="s">
        <v>17</v>
      </c>
      <c r="L302">
        <v>20</v>
      </c>
      <c r="M302" t="s">
        <v>21</v>
      </c>
      <c r="O302">
        <v>2499</v>
      </c>
      <c r="P302" t="s">
        <v>1397</v>
      </c>
      <c r="Q302">
        <v>22</v>
      </c>
      <c r="R302">
        <v>27</v>
      </c>
      <c r="T302">
        <v>8</v>
      </c>
      <c r="U302" t="s">
        <v>17</v>
      </c>
      <c r="V302">
        <v>20</v>
      </c>
      <c r="W302" t="s">
        <v>21</v>
      </c>
      <c r="Y302">
        <v>2499</v>
      </c>
      <c r="Z302" t="s">
        <v>1397</v>
      </c>
      <c r="AA302">
        <v>38</v>
      </c>
      <c r="AB302">
        <v>164</v>
      </c>
      <c r="AD302" t="s">
        <v>19</v>
      </c>
      <c r="AJ302">
        <v>75</v>
      </c>
      <c r="AK302">
        <v>8</v>
      </c>
      <c r="AL302">
        <v>34</v>
      </c>
      <c r="AM302" t="s">
        <v>17</v>
      </c>
      <c r="AN302">
        <v>34</v>
      </c>
      <c r="AO302" t="s">
        <v>149</v>
      </c>
      <c r="AP302" t="s">
        <v>21</v>
      </c>
      <c r="AR302" t="s">
        <v>242</v>
      </c>
      <c r="AT302">
        <v>34</v>
      </c>
      <c r="AV302" t="s">
        <v>19</v>
      </c>
      <c r="BA302">
        <v>34</v>
      </c>
      <c r="BB302" t="s">
        <v>17</v>
      </c>
      <c r="BC302">
        <v>34</v>
      </c>
      <c r="BD302" t="s">
        <v>1398</v>
      </c>
      <c r="BE302" t="s">
        <v>21</v>
      </c>
      <c r="BG302" t="s">
        <v>242</v>
      </c>
      <c r="BI302">
        <v>34</v>
      </c>
      <c r="BK302" t="s">
        <v>19</v>
      </c>
      <c r="BP302" t="s">
        <v>20</v>
      </c>
      <c r="BW302" t="s">
        <v>17</v>
      </c>
      <c r="BX302">
        <v>17</v>
      </c>
      <c r="BY302" t="s">
        <v>20</v>
      </c>
    </row>
    <row r="303" spans="1:79" ht="345" x14ac:dyDescent="0.25">
      <c r="A303" s="2">
        <v>43255.501585648148</v>
      </c>
      <c r="B303" s="2">
        <v>43255.545277777775</v>
      </c>
      <c r="C303">
        <v>3774</v>
      </c>
      <c r="D303">
        <v>41.610595703125</v>
      </c>
      <c r="E303">
        <v>-91.00700378418</v>
      </c>
      <c r="F303" s="9" t="s">
        <v>526</v>
      </c>
      <c r="G303" t="s">
        <v>527</v>
      </c>
      <c r="H303" s="9" t="s">
        <v>528</v>
      </c>
      <c r="I303" t="s">
        <v>17</v>
      </c>
      <c r="J303">
        <v>420</v>
      </c>
      <c r="K303" t="s">
        <v>17</v>
      </c>
      <c r="L303" s="7">
        <v>14.84</v>
      </c>
      <c r="M303" t="s">
        <v>21</v>
      </c>
      <c r="O303">
        <v>2000</v>
      </c>
      <c r="P303">
        <v>7.4200000000000004E-3</v>
      </c>
      <c r="Q303">
        <v>37.1</v>
      </c>
      <c r="R303">
        <v>74.2</v>
      </c>
      <c r="T303">
        <v>30</v>
      </c>
      <c r="U303" t="s">
        <v>17</v>
      </c>
      <c r="V303">
        <v>14.84</v>
      </c>
      <c r="W303" t="s">
        <v>21</v>
      </c>
      <c r="Y303">
        <v>2000</v>
      </c>
      <c r="Z303">
        <v>7.4200000000000004E-3</v>
      </c>
      <c r="AA303">
        <v>185.5</v>
      </c>
      <c r="AB303">
        <v>1484</v>
      </c>
      <c r="AD303" t="s">
        <v>22</v>
      </c>
      <c r="AF303" t="s">
        <v>529</v>
      </c>
      <c r="AI303" t="s">
        <v>95</v>
      </c>
      <c r="AJ303">
        <v>440</v>
      </c>
      <c r="AK303">
        <v>30</v>
      </c>
      <c r="AL303">
        <v>19</v>
      </c>
      <c r="AM303" t="s">
        <v>17</v>
      </c>
      <c r="AN303">
        <v>17.5</v>
      </c>
      <c r="AO303">
        <v>2000</v>
      </c>
      <c r="AP303" t="s">
        <v>21</v>
      </c>
      <c r="AR303">
        <v>8.7500000000000008E-3</v>
      </c>
      <c r="AS303">
        <v>100</v>
      </c>
      <c r="AT303">
        <v>8.75</v>
      </c>
      <c r="AV303" t="s">
        <v>22</v>
      </c>
      <c r="AX303" t="s">
        <v>530</v>
      </c>
      <c r="BA303">
        <v>21</v>
      </c>
      <c r="BB303" t="s">
        <v>17</v>
      </c>
      <c r="BC303">
        <v>17.5</v>
      </c>
      <c r="BD303">
        <v>2000</v>
      </c>
      <c r="BE303" t="s">
        <v>21</v>
      </c>
      <c r="BG303">
        <v>8.7500000000000008E-3</v>
      </c>
      <c r="BH303">
        <v>100</v>
      </c>
      <c r="BI303">
        <v>8.75</v>
      </c>
      <c r="BK303" t="s">
        <v>18</v>
      </c>
      <c r="BM303" t="s">
        <v>531</v>
      </c>
      <c r="BO303" t="s">
        <v>532</v>
      </c>
      <c r="BP303" t="s">
        <v>20</v>
      </c>
      <c r="BW303" t="s">
        <v>20</v>
      </c>
      <c r="BY303" t="s">
        <v>17</v>
      </c>
      <c r="BZ303">
        <v>5.25</v>
      </c>
      <c r="CA303" s="1" t="s">
        <v>533</v>
      </c>
    </row>
    <row r="304" spans="1:79" x14ac:dyDescent="0.25">
      <c r="A304" s="2">
        <v>43258.738182870373</v>
      </c>
      <c r="B304" s="2">
        <v>43258.742638888885</v>
      </c>
      <c r="C304">
        <v>385</v>
      </c>
      <c r="D304">
        <v>43.087997436522997</v>
      </c>
      <c r="E304">
        <v>-91.327003479004006</v>
      </c>
      <c r="F304" s="9" t="s">
        <v>2176</v>
      </c>
      <c r="G304" t="s">
        <v>861</v>
      </c>
      <c r="H304" s="9" t="s">
        <v>862</v>
      </c>
      <c r="I304" t="s">
        <v>17</v>
      </c>
      <c r="J304">
        <v>51</v>
      </c>
      <c r="K304" t="s">
        <v>17</v>
      </c>
      <c r="L304">
        <v>32</v>
      </c>
      <c r="M304" t="s">
        <v>21</v>
      </c>
      <c r="O304">
        <v>5000</v>
      </c>
      <c r="P304" s="7">
        <v>0.9</v>
      </c>
      <c r="T304">
        <v>4</v>
      </c>
      <c r="U304" t="s">
        <v>17</v>
      </c>
      <c r="V304">
        <v>35</v>
      </c>
      <c r="W304" t="s">
        <v>21</v>
      </c>
      <c r="Y304">
        <v>5000</v>
      </c>
      <c r="Z304" s="7">
        <v>0.9</v>
      </c>
      <c r="AJ304">
        <v>46</v>
      </c>
      <c r="AK304">
        <v>5</v>
      </c>
      <c r="AL304">
        <v>31</v>
      </c>
      <c r="AM304" t="s">
        <v>17</v>
      </c>
      <c r="AN304">
        <v>31</v>
      </c>
      <c r="BA304">
        <v>31</v>
      </c>
      <c r="BB304" t="s">
        <v>17</v>
      </c>
      <c r="BP304" t="s">
        <v>20</v>
      </c>
      <c r="BW304" t="s">
        <v>20</v>
      </c>
      <c r="BY304" t="s">
        <v>17</v>
      </c>
      <c r="BZ304">
        <v>4</v>
      </c>
    </row>
    <row r="305" spans="1:79" x14ac:dyDescent="0.25">
      <c r="A305" s="2">
        <v>43269.586400462962</v>
      </c>
      <c r="B305" s="2">
        <v>43269.593229166669</v>
      </c>
      <c r="C305">
        <v>589</v>
      </c>
      <c r="D305">
        <v>43.385101318358998</v>
      </c>
      <c r="E305">
        <v>-92.544296264647997</v>
      </c>
      <c r="F305" s="9" t="s">
        <v>2196</v>
      </c>
      <c r="G305" t="s">
        <v>1461</v>
      </c>
      <c r="H305" s="9" t="s">
        <v>1462</v>
      </c>
      <c r="I305" t="s">
        <v>17</v>
      </c>
      <c r="J305">
        <v>250</v>
      </c>
      <c r="K305" t="s">
        <v>17</v>
      </c>
      <c r="M305" t="s">
        <v>21</v>
      </c>
      <c r="S305" t="s">
        <v>1463</v>
      </c>
      <c r="T305">
        <v>25</v>
      </c>
      <c r="U305" t="s">
        <v>17</v>
      </c>
      <c r="W305" t="s">
        <v>21</v>
      </c>
      <c r="AC305" t="s">
        <v>1464</v>
      </c>
      <c r="AD305" t="s">
        <v>22</v>
      </c>
      <c r="AJ305">
        <v>250</v>
      </c>
      <c r="AK305">
        <v>25</v>
      </c>
      <c r="AM305" t="s">
        <v>17</v>
      </c>
      <c r="AP305" t="s">
        <v>21</v>
      </c>
      <c r="AU305" t="s">
        <v>1465</v>
      </c>
      <c r="AV305" t="s">
        <v>22</v>
      </c>
      <c r="BB305" t="s">
        <v>17</v>
      </c>
      <c r="BE305" t="s">
        <v>21</v>
      </c>
      <c r="BJ305" t="s">
        <v>1465</v>
      </c>
      <c r="BK305" t="s">
        <v>22</v>
      </c>
      <c r="BP305" t="s">
        <v>20</v>
      </c>
      <c r="BW305" t="s">
        <v>20</v>
      </c>
      <c r="BY305" t="s">
        <v>17</v>
      </c>
      <c r="BZ305">
        <v>9</v>
      </c>
    </row>
    <row r="306" spans="1:79" x14ac:dyDescent="0.25">
      <c r="A306" s="2">
        <v>43252.696087962962</v>
      </c>
      <c r="B306" s="2">
        <v>43252.703645833331</v>
      </c>
      <c r="C306">
        <v>652</v>
      </c>
      <c r="D306">
        <v>42.289093017577997</v>
      </c>
      <c r="E306">
        <v>-93.776702880859006</v>
      </c>
      <c r="F306" s="9" t="s">
        <v>2161</v>
      </c>
      <c r="G306" t="s">
        <v>325</v>
      </c>
      <c r="H306" s="9" t="s">
        <v>326</v>
      </c>
      <c r="I306" t="s">
        <v>17</v>
      </c>
      <c r="J306">
        <v>180</v>
      </c>
      <c r="K306" t="s">
        <v>17</v>
      </c>
      <c r="L306">
        <v>10.6</v>
      </c>
      <c r="M306" t="s">
        <v>21</v>
      </c>
      <c r="O306">
        <v>1000</v>
      </c>
      <c r="P306">
        <v>7.7600000000000004E-3</v>
      </c>
      <c r="T306">
        <v>13</v>
      </c>
      <c r="U306" t="s">
        <v>17</v>
      </c>
      <c r="V306">
        <v>10.6</v>
      </c>
      <c r="W306" t="s">
        <v>21</v>
      </c>
      <c r="Y306">
        <v>1000</v>
      </c>
      <c r="Z306">
        <v>7.7600000000000004E-3</v>
      </c>
      <c r="AD306" t="s">
        <v>210</v>
      </c>
      <c r="AJ306">
        <v>172</v>
      </c>
      <c r="AK306">
        <v>19</v>
      </c>
      <c r="AM306" t="s">
        <v>17</v>
      </c>
      <c r="AN306">
        <v>9.6199999999999992</v>
      </c>
      <c r="AO306">
        <v>1000</v>
      </c>
      <c r="AP306" t="s">
        <v>21</v>
      </c>
      <c r="AR306">
        <v>6.0200000000000002E-3</v>
      </c>
      <c r="AV306" t="s">
        <v>210</v>
      </c>
      <c r="BB306" t="s">
        <v>17</v>
      </c>
      <c r="BC306">
        <v>9.6199999999999992</v>
      </c>
      <c r="BD306">
        <v>1000</v>
      </c>
      <c r="BE306" t="s">
        <v>21</v>
      </c>
      <c r="BG306">
        <v>6.0200000000000002E-3</v>
      </c>
      <c r="BK306" t="s">
        <v>210</v>
      </c>
      <c r="BP306" t="s">
        <v>47</v>
      </c>
      <c r="BW306" t="s">
        <v>17</v>
      </c>
      <c r="BX306">
        <v>20</v>
      </c>
      <c r="BY306" t="s">
        <v>20</v>
      </c>
    </row>
    <row r="307" spans="1:79" x14ac:dyDescent="0.25">
      <c r="A307" s="2">
        <v>43265.534375000003</v>
      </c>
      <c r="B307" s="2">
        <v>43265.536608796298</v>
      </c>
      <c r="C307">
        <v>193</v>
      </c>
      <c r="D307">
        <v>42.455307006836001</v>
      </c>
      <c r="E307">
        <v>-91.687599182129006</v>
      </c>
      <c r="F307" s="9" t="s">
        <v>1040</v>
      </c>
      <c r="G307" t="s">
        <v>1041</v>
      </c>
      <c r="H307" s="9" t="s">
        <v>1042</v>
      </c>
      <c r="I307" t="s">
        <v>20</v>
      </c>
    </row>
    <row r="308" spans="1:79" x14ac:dyDescent="0.25">
      <c r="A308" s="2">
        <v>43264.44871527778</v>
      </c>
      <c r="B308" s="2">
        <v>43264.454039351855</v>
      </c>
      <c r="C308">
        <v>460</v>
      </c>
      <c r="D308">
        <v>40.998992919922003</v>
      </c>
      <c r="E308">
        <v>-94.977401733397997</v>
      </c>
      <c r="F308" s="9" t="s">
        <v>983</v>
      </c>
      <c r="G308" t="s">
        <v>984</v>
      </c>
      <c r="H308" s="9" t="s">
        <v>985</v>
      </c>
      <c r="I308" t="s">
        <v>17</v>
      </c>
      <c r="J308">
        <v>294</v>
      </c>
      <c r="K308" t="s">
        <v>17</v>
      </c>
      <c r="L308" s="7">
        <v>30</v>
      </c>
      <c r="M308" t="s">
        <v>21</v>
      </c>
      <c r="O308" s="4">
        <v>2000</v>
      </c>
      <c r="P308" t="s">
        <v>986</v>
      </c>
      <c r="Q308" s="7">
        <v>63</v>
      </c>
      <c r="R308" s="7">
        <v>118</v>
      </c>
      <c r="T308" t="s">
        <v>987</v>
      </c>
      <c r="U308" t="s">
        <v>17</v>
      </c>
      <c r="V308" s="7">
        <v>30</v>
      </c>
      <c r="W308" t="s">
        <v>21</v>
      </c>
      <c r="Y308" s="4">
        <v>2000</v>
      </c>
      <c r="Z308" s="7">
        <v>11</v>
      </c>
      <c r="AA308" s="7">
        <v>283</v>
      </c>
      <c r="AB308" s="7">
        <v>2208</v>
      </c>
      <c r="AD308" t="s">
        <v>59</v>
      </c>
      <c r="AF308" s="7">
        <v>1265000</v>
      </c>
      <c r="AJ308">
        <v>278</v>
      </c>
      <c r="AK308" t="s">
        <v>988</v>
      </c>
      <c r="AL308" s="7">
        <v>34.659999999999997</v>
      </c>
      <c r="AM308" t="s">
        <v>17</v>
      </c>
      <c r="AN308" s="7">
        <v>18</v>
      </c>
      <c r="AO308" t="s">
        <v>989</v>
      </c>
      <c r="AP308" t="s">
        <v>21</v>
      </c>
      <c r="AS308" s="5">
        <v>0.6</v>
      </c>
      <c r="AT308" s="5">
        <v>0.6</v>
      </c>
      <c r="AV308" t="s">
        <v>19</v>
      </c>
      <c r="BA308" s="7">
        <v>34.46</v>
      </c>
      <c r="BB308" t="s">
        <v>17</v>
      </c>
      <c r="BC308" s="7">
        <v>18</v>
      </c>
      <c r="BD308" s="4">
        <v>2000</v>
      </c>
      <c r="BE308" t="s">
        <v>21</v>
      </c>
      <c r="BG308" t="s">
        <v>990</v>
      </c>
      <c r="BH308" s="5">
        <v>0.6</v>
      </c>
      <c r="BI308" s="5">
        <v>0.6</v>
      </c>
      <c r="BK308" t="s">
        <v>19</v>
      </c>
      <c r="BP308" t="s">
        <v>20</v>
      </c>
      <c r="BW308" t="s">
        <v>20</v>
      </c>
      <c r="BY308" t="s">
        <v>17</v>
      </c>
      <c r="BZ308" t="s">
        <v>991</v>
      </c>
    </row>
    <row r="309" spans="1:79" x14ac:dyDescent="0.25">
      <c r="A309" s="2">
        <v>43270.37296296296</v>
      </c>
      <c r="B309" s="2">
        <v>43270.446666666663</v>
      </c>
      <c r="C309">
        <v>6368</v>
      </c>
      <c r="D309">
        <v>42.013595581055</v>
      </c>
      <c r="E309">
        <v>-93.154502868652003</v>
      </c>
      <c r="F309" s="9" t="s">
        <v>1681</v>
      </c>
      <c r="G309" t="s">
        <v>1682</v>
      </c>
      <c r="H309" s="9" t="s">
        <v>1683</v>
      </c>
      <c r="I309" t="s">
        <v>17</v>
      </c>
      <c r="J309">
        <v>640</v>
      </c>
      <c r="K309" t="s">
        <v>17</v>
      </c>
      <c r="L309">
        <v>25</v>
      </c>
      <c r="M309" t="s">
        <v>21</v>
      </c>
      <c r="O309">
        <v>1000</v>
      </c>
      <c r="P309">
        <v>12</v>
      </c>
      <c r="Q309">
        <v>73</v>
      </c>
      <c r="R309">
        <v>108</v>
      </c>
      <c r="T309" t="s">
        <v>1684</v>
      </c>
      <c r="U309" t="s">
        <v>17</v>
      </c>
      <c r="V309" t="s">
        <v>1685</v>
      </c>
      <c r="W309" t="s">
        <v>21</v>
      </c>
      <c r="Y309">
        <v>1000</v>
      </c>
      <c r="Z309" t="s">
        <v>1686</v>
      </c>
      <c r="AA309">
        <v>313</v>
      </c>
      <c r="AB309" s="6">
        <v>2413</v>
      </c>
      <c r="AD309" t="s">
        <v>1687</v>
      </c>
      <c r="AF309" s="3">
        <v>519000</v>
      </c>
      <c r="AG309" t="s">
        <v>1688</v>
      </c>
      <c r="AH309" t="s">
        <v>1689</v>
      </c>
      <c r="AJ309">
        <v>530</v>
      </c>
      <c r="AK309" t="s">
        <v>1690</v>
      </c>
      <c r="AL309">
        <v>31.82</v>
      </c>
      <c r="AM309" t="s">
        <v>17</v>
      </c>
      <c r="AN309">
        <v>13.55</v>
      </c>
      <c r="AO309">
        <v>1000</v>
      </c>
      <c r="AP309" t="s">
        <v>21</v>
      </c>
      <c r="AR309">
        <v>6.09</v>
      </c>
      <c r="BA309" t="s">
        <v>1111</v>
      </c>
      <c r="BB309" t="s">
        <v>17</v>
      </c>
      <c r="BC309">
        <v>13.55</v>
      </c>
      <c r="BD309">
        <v>1000</v>
      </c>
      <c r="BE309" t="s">
        <v>21</v>
      </c>
      <c r="BG309">
        <v>6.09</v>
      </c>
      <c r="BP309" t="s">
        <v>17</v>
      </c>
      <c r="BQ309">
        <v>6.25</v>
      </c>
      <c r="BR309">
        <v>6.25</v>
      </c>
      <c r="BS309" t="s">
        <v>38</v>
      </c>
      <c r="BU309" t="s">
        <v>1341</v>
      </c>
      <c r="BV309" t="s">
        <v>1691</v>
      </c>
      <c r="BW309" t="s">
        <v>20</v>
      </c>
      <c r="BY309" t="s">
        <v>17</v>
      </c>
      <c r="BZ309" t="s">
        <v>1692</v>
      </c>
      <c r="CA309" t="s">
        <v>1693</v>
      </c>
    </row>
    <row r="310" spans="1:79" x14ac:dyDescent="0.25">
      <c r="A310" s="2">
        <v>43255.469340277778</v>
      </c>
      <c r="B310" s="2">
        <v>43255.475462962961</v>
      </c>
      <c r="C310">
        <v>528</v>
      </c>
      <c r="D310">
        <v>40.732604980468999</v>
      </c>
      <c r="E310">
        <v>-91.964401245117003</v>
      </c>
      <c r="F310" s="9" t="s">
        <v>489</v>
      </c>
      <c r="G310" t="s">
        <v>490</v>
      </c>
      <c r="H310" s="9" t="s">
        <v>491</v>
      </c>
      <c r="I310" t="s">
        <v>17</v>
      </c>
      <c r="J310">
        <v>130</v>
      </c>
      <c r="K310" t="s">
        <v>17</v>
      </c>
      <c r="L310">
        <v>18</v>
      </c>
      <c r="M310" t="s">
        <v>21</v>
      </c>
      <c r="O310">
        <v>2000</v>
      </c>
      <c r="P310" t="s">
        <v>492</v>
      </c>
      <c r="Q310">
        <v>33</v>
      </c>
      <c r="R310">
        <v>58</v>
      </c>
      <c r="T310">
        <v>14</v>
      </c>
      <c r="U310" t="s">
        <v>17</v>
      </c>
      <c r="V310">
        <v>18</v>
      </c>
      <c r="W310" t="s">
        <v>21</v>
      </c>
      <c r="Y310">
        <v>2000</v>
      </c>
      <c r="Z310" t="s">
        <v>492</v>
      </c>
      <c r="AA310">
        <v>133</v>
      </c>
      <c r="AB310">
        <v>712</v>
      </c>
      <c r="AD310" t="s">
        <v>19</v>
      </c>
      <c r="AE310" t="s">
        <v>493</v>
      </c>
      <c r="AI310" t="s">
        <v>75</v>
      </c>
      <c r="AJ310">
        <v>140</v>
      </c>
      <c r="AK310">
        <v>9</v>
      </c>
      <c r="AL310">
        <v>19.39</v>
      </c>
      <c r="AM310" t="s">
        <v>17</v>
      </c>
      <c r="AN310">
        <v>16</v>
      </c>
      <c r="AO310" t="s">
        <v>494</v>
      </c>
      <c r="AP310" t="s">
        <v>21</v>
      </c>
      <c r="AR310" t="s">
        <v>495</v>
      </c>
      <c r="AT310" t="s">
        <v>496</v>
      </c>
      <c r="AV310" t="s">
        <v>80</v>
      </c>
      <c r="BA310">
        <v>19.39</v>
      </c>
      <c r="BB310" t="s">
        <v>17</v>
      </c>
      <c r="BC310">
        <v>16</v>
      </c>
      <c r="BD310" t="s">
        <v>494</v>
      </c>
      <c r="BE310" t="s">
        <v>21</v>
      </c>
      <c r="BG310" t="s">
        <v>495</v>
      </c>
      <c r="BI310" t="s">
        <v>497</v>
      </c>
      <c r="BK310" t="s">
        <v>80</v>
      </c>
      <c r="BP310" t="s">
        <v>20</v>
      </c>
      <c r="BW310" t="s">
        <v>20</v>
      </c>
      <c r="BY310" t="s">
        <v>17</v>
      </c>
      <c r="CA310" t="s">
        <v>498</v>
      </c>
    </row>
    <row r="311" spans="1:79" x14ac:dyDescent="0.25">
      <c r="A311" s="2">
        <v>43257.52783564815</v>
      </c>
      <c r="B311" s="2">
        <v>43257.534780092596</v>
      </c>
      <c r="C311">
        <v>599</v>
      </c>
      <c r="D311">
        <v>42.194305419922003</v>
      </c>
      <c r="E311">
        <v>-93.629501342772997</v>
      </c>
      <c r="F311" s="9" t="s">
        <v>748</v>
      </c>
      <c r="G311" t="s">
        <v>749</v>
      </c>
      <c r="H311" s="9" t="s">
        <v>750</v>
      </c>
      <c r="I311" t="s">
        <v>17</v>
      </c>
      <c r="J311">
        <v>2402</v>
      </c>
      <c r="K311" t="s">
        <v>17</v>
      </c>
      <c r="L311">
        <v>18.079999999999998</v>
      </c>
      <c r="M311" t="s">
        <v>227</v>
      </c>
      <c r="O311">
        <v>0</v>
      </c>
      <c r="P311">
        <v>2.7</v>
      </c>
      <c r="S311" t="s">
        <v>751</v>
      </c>
      <c r="T311">
        <v>280</v>
      </c>
      <c r="U311" t="s">
        <v>17</v>
      </c>
      <c r="V311">
        <v>18.079999999999998</v>
      </c>
      <c r="W311" t="s">
        <v>227</v>
      </c>
      <c r="Y311">
        <v>0</v>
      </c>
      <c r="Z311">
        <v>2.7</v>
      </c>
      <c r="AC311" t="s">
        <v>752</v>
      </c>
      <c r="AD311" t="s">
        <v>19</v>
      </c>
      <c r="AJ311">
        <v>1190</v>
      </c>
      <c r="AK311">
        <v>140</v>
      </c>
      <c r="AL311">
        <v>21.74</v>
      </c>
      <c r="AM311" t="s">
        <v>17</v>
      </c>
      <c r="AN311">
        <v>10.61</v>
      </c>
      <c r="AO311">
        <v>0</v>
      </c>
      <c r="AP311" t="s">
        <v>227</v>
      </c>
      <c r="AR311">
        <v>1.59</v>
      </c>
      <c r="AU311" t="s">
        <v>753</v>
      </c>
      <c r="AV311" t="s">
        <v>42</v>
      </c>
      <c r="AZ311" t="s">
        <v>754</v>
      </c>
      <c r="BA311" t="s">
        <v>755</v>
      </c>
      <c r="BB311" t="s">
        <v>17</v>
      </c>
      <c r="BC311">
        <v>10.61</v>
      </c>
      <c r="BD311">
        <v>0</v>
      </c>
      <c r="BE311" t="s">
        <v>227</v>
      </c>
      <c r="BG311">
        <v>1.59</v>
      </c>
      <c r="BJ311" t="s">
        <v>756</v>
      </c>
      <c r="BK311" t="s">
        <v>42</v>
      </c>
      <c r="BO311" t="s">
        <v>756</v>
      </c>
      <c r="BP311" t="s">
        <v>17</v>
      </c>
      <c r="BQ311">
        <v>2</v>
      </c>
      <c r="BR311">
        <v>3</v>
      </c>
      <c r="BS311" t="s">
        <v>38</v>
      </c>
      <c r="BV311" t="s">
        <v>757</v>
      </c>
      <c r="BW311" t="s">
        <v>20</v>
      </c>
      <c r="BY311" t="s">
        <v>20</v>
      </c>
    </row>
    <row r="312" spans="1:79" x14ac:dyDescent="0.25">
      <c r="A312" s="2">
        <v>43270.530046296299</v>
      </c>
      <c r="B312" s="2">
        <v>43270.547048611108</v>
      </c>
      <c r="C312">
        <v>1468</v>
      </c>
      <c r="D312">
        <v>41.454406738281001</v>
      </c>
      <c r="E312">
        <v>-94.246597290039006</v>
      </c>
      <c r="F312" s="9" t="s">
        <v>2256</v>
      </c>
      <c r="G312" t="s">
        <v>1748</v>
      </c>
      <c r="H312" s="9" t="s">
        <v>2288</v>
      </c>
      <c r="I312" t="s">
        <v>17</v>
      </c>
      <c r="J312">
        <v>748</v>
      </c>
      <c r="K312" t="s">
        <v>20</v>
      </c>
      <c r="Q312">
        <v>60.6</v>
      </c>
      <c r="R312">
        <v>121</v>
      </c>
      <c r="T312">
        <v>86</v>
      </c>
      <c r="U312" t="s">
        <v>20</v>
      </c>
      <c r="AA312">
        <v>286.8</v>
      </c>
      <c r="AB312">
        <v>1932</v>
      </c>
      <c r="AD312" t="s">
        <v>59</v>
      </c>
      <c r="AF312" s="6">
        <v>2000000</v>
      </c>
      <c r="AJ312">
        <v>727</v>
      </c>
      <c r="AK312">
        <v>118</v>
      </c>
      <c r="AL312">
        <v>32.200000000000003</v>
      </c>
      <c r="AM312" t="s">
        <v>17</v>
      </c>
      <c r="AN312">
        <v>32.200000000000003</v>
      </c>
      <c r="AO312">
        <v>4000</v>
      </c>
      <c r="AP312" t="s">
        <v>21</v>
      </c>
      <c r="AR312" t="s">
        <v>1749</v>
      </c>
      <c r="AT312">
        <v>3.3</v>
      </c>
      <c r="AV312" t="s">
        <v>19</v>
      </c>
      <c r="BA312">
        <v>32.200000000000003</v>
      </c>
      <c r="BB312" t="s">
        <v>17</v>
      </c>
      <c r="BC312" t="s">
        <v>1750</v>
      </c>
      <c r="BD312">
        <v>4000</v>
      </c>
      <c r="BE312" t="s">
        <v>21</v>
      </c>
      <c r="BG312" t="s">
        <v>1749</v>
      </c>
      <c r="BI312">
        <v>3.3</v>
      </c>
      <c r="BK312" t="s">
        <v>19</v>
      </c>
      <c r="BP312" t="s">
        <v>20</v>
      </c>
      <c r="BW312" t="s">
        <v>20</v>
      </c>
      <c r="BY312" t="s">
        <v>20</v>
      </c>
      <c r="CA312" t="s">
        <v>1751</v>
      </c>
    </row>
    <row r="313" spans="1:79" x14ac:dyDescent="0.25">
      <c r="A313" s="2">
        <v>43265.668680555558</v>
      </c>
      <c r="B313" s="2">
        <v>43265.674131944441</v>
      </c>
      <c r="C313">
        <v>470</v>
      </c>
      <c r="D313">
        <v>43.09700012207</v>
      </c>
      <c r="E313">
        <v>-93.615997314452997</v>
      </c>
      <c r="F313" s="9" t="s">
        <v>1057</v>
      </c>
      <c r="G313" t="s">
        <v>1058</v>
      </c>
      <c r="H313" s="9" t="s">
        <v>1059</v>
      </c>
      <c r="I313" t="s">
        <v>17</v>
      </c>
      <c r="J313">
        <v>359</v>
      </c>
      <c r="K313" t="s">
        <v>17</v>
      </c>
      <c r="L313">
        <v>13</v>
      </c>
      <c r="M313" t="s">
        <v>21</v>
      </c>
      <c r="O313">
        <v>0</v>
      </c>
      <c r="P313">
        <v>6.91</v>
      </c>
      <c r="Q313">
        <v>47.55</v>
      </c>
      <c r="R313">
        <v>82.1</v>
      </c>
      <c r="T313">
        <v>65</v>
      </c>
      <c r="U313" t="s">
        <v>17</v>
      </c>
      <c r="V313">
        <v>13</v>
      </c>
      <c r="W313" t="s">
        <v>21</v>
      </c>
      <c r="Y313">
        <v>0</v>
      </c>
      <c r="Z313">
        <v>6.91</v>
      </c>
      <c r="AA313">
        <v>185.75</v>
      </c>
      <c r="AB313">
        <v>1395</v>
      </c>
      <c r="AD313" t="s">
        <v>175</v>
      </c>
      <c r="AH313" t="s">
        <v>1060</v>
      </c>
      <c r="AJ313">
        <v>386</v>
      </c>
      <c r="AK313">
        <v>61</v>
      </c>
      <c r="AM313" t="s">
        <v>17</v>
      </c>
      <c r="AN313">
        <v>17.62</v>
      </c>
      <c r="AO313">
        <v>0</v>
      </c>
      <c r="AP313" t="s">
        <v>21</v>
      </c>
      <c r="AR313">
        <v>3.53</v>
      </c>
      <c r="AT313">
        <v>3.53</v>
      </c>
      <c r="AV313" t="s">
        <v>80</v>
      </c>
      <c r="AY313">
        <v>800000</v>
      </c>
      <c r="BB313" t="s">
        <v>17</v>
      </c>
      <c r="BC313">
        <v>17.62</v>
      </c>
      <c r="BD313">
        <v>0</v>
      </c>
      <c r="BE313" t="s">
        <v>21</v>
      </c>
      <c r="BG313">
        <v>3.53</v>
      </c>
      <c r="BI313">
        <v>3.53</v>
      </c>
      <c r="BK313" t="s">
        <v>80</v>
      </c>
      <c r="BN313">
        <v>800000</v>
      </c>
      <c r="BP313" t="s">
        <v>20</v>
      </c>
      <c r="BW313" t="s">
        <v>20</v>
      </c>
      <c r="BY313" t="s">
        <v>20</v>
      </c>
    </row>
    <row r="314" spans="1:79" x14ac:dyDescent="0.25">
      <c r="A314" s="2">
        <v>43255.527129629627</v>
      </c>
      <c r="B314" s="2">
        <v>43255.541550925926</v>
      </c>
      <c r="C314">
        <v>1245</v>
      </c>
      <c r="D314">
        <v>44.935501098632997</v>
      </c>
      <c r="E314">
        <v>-93.250503540039006</v>
      </c>
      <c r="F314" s="9" t="s">
        <v>522</v>
      </c>
      <c r="G314" t="s">
        <v>523</v>
      </c>
      <c r="H314" s="9" t="s">
        <v>524</v>
      </c>
      <c r="I314" t="s">
        <v>17</v>
      </c>
      <c r="J314">
        <v>2028</v>
      </c>
      <c r="K314" t="s">
        <v>17</v>
      </c>
      <c r="L314">
        <v>12.41</v>
      </c>
      <c r="M314" t="s">
        <v>21</v>
      </c>
      <c r="O314" s="4">
        <v>1000</v>
      </c>
      <c r="P314" t="s">
        <v>525</v>
      </c>
      <c r="Q314">
        <v>2385</v>
      </c>
      <c r="R314">
        <v>3815</v>
      </c>
      <c r="T314">
        <v>40</v>
      </c>
      <c r="U314" t="s">
        <v>17</v>
      </c>
      <c r="V314">
        <v>12.41</v>
      </c>
      <c r="W314" t="s">
        <v>21</v>
      </c>
      <c r="Y314">
        <v>1000</v>
      </c>
      <c r="Z314">
        <v>241</v>
      </c>
      <c r="AA314">
        <v>656500</v>
      </c>
      <c r="AD314" t="s">
        <v>19</v>
      </c>
      <c r="AJ314">
        <v>850</v>
      </c>
      <c r="AK314">
        <v>150</v>
      </c>
      <c r="AL314">
        <v>2417</v>
      </c>
      <c r="AM314" t="s">
        <v>17</v>
      </c>
      <c r="AN314">
        <v>2417</v>
      </c>
      <c r="AO314">
        <v>1000</v>
      </c>
      <c r="AP314" t="s">
        <v>21</v>
      </c>
      <c r="AR314">
        <v>492</v>
      </c>
      <c r="AT314">
        <v>492</v>
      </c>
      <c r="AV314" t="s">
        <v>59</v>
      </c>
      <c r="BA314">
        <v>24170</v>
      </c>
      <c r="BB314" t="s">
        <v>17</v>
      </c>
      <c r="BC314">
        <v>2417</v>
      </c>
      <c r="BD314">
        <v>1000</v>
      </c>
      <c r="BE314" t="s">
        <v>21</v>
      </c>
      <c r="BG314">
        <v>492</v>
      </c>
      <c r="BH314">
        <v>100</v>
      </c>
      <c r="BI314">
        <v>492</v>
      </c>
      <c r="BK314" t="s">
        <v>19</v>
      </c>
      <c r="BP314" t="s">
        <v>47</v>
      </c>
      <c r="BW314" t="s">
        <v>17</v>
      </c>
      <c r="BX314">
        <v>1273</v>
      </c>
      <c r="BY314" t="s">
        <v>20</v>
      </c>
    </row>
    <row r="315" spans="1:79" x14ac:dyDescent="0.25">
      <c r="A315" s="2">
        <v>43272.342916666668</v>
      </c>
      <c r="B315" s="2">
        <v>43272.364282407405</v>
      </c>
      <c r="C315">
        <v>1845</v>
      </c>
      <c r="D315">
        <v>42.800796508788999</v>
      </c>
      <c r="E315">
        <v>-95.957702636719006</v>
      </c>
      <c r="F315" s="9" t="s">
        <v>1967</v>
      </c>
      <c r="G315" t="s">
        <v>1968</v>
      </c>
      <c r="H315" s="9" t="s">
        <v>1969</v>
      </c>
      <c r="I315" t="s">
        <v>17</v>
      </c>
      <c r="J315">
        <v>320</v>
      </c>
      <c r="K315" t="s">
        <v>17</v>
      </c>
      <c r="L315">
        <v>11.67</v>
      </c>
      <c r="M315" t="s">
        <v>21</v>
      </c>
      <c r="O315">
        <v>1167</v>
      </c>
      <c r="P315">
        <v>4.1999999999999997E-3</v>
      </c>
      <c r="Q315">
        <v>66.8</v>
      </c>
      <c r="R315">
        <v>87.8</v>
      </c>
      <c r="T315">
        <v>45</v>
      </c>
      <c r="U315" t="s">
        <v>17</v>
      </c>
      <c r="V315">
        <v>11.67</v>
      </c>
      <c r="W315" t="s">
        <v>21</v>
      </c>
      <c r="Y315">
        <v>1167</v>
      </c>
      <c r="Z315">
        <v>4.1999999999999997E-3</v>
      </c>
      <c r="AA315">
        <v>150.80000000000001</v>
      </c>
      <c r="AB315">
        <v>876.15</v>
      </c>
      <c r="AD315" t="s">
        <v>18</v>
      </c>
      <c r="AF315">
        <v>249458.68</v>
      </c>
      <c r="AH315" t="s">
        <v>1970</v>
      </c>
      <c r="AJ315">
        <v>320</v>
      </c>
      <c r="AK315">
        <v>45</v>
      </c>
      <c r="AL315">
        <v>23.84</v>
      </c>
      <c r="AM315" t="s">
        <v>17</v>
      </c>
      <c r="AN315">
        <v>11.67</v>
      </c>
      <c r="AO315">
        <v>1167</v>
      </c>
      <c r="AP315" t="s">
        <v>21</v>
      </c>
      <c r="AR315">
        <v>1.1999999999999999E-3</v>
      </c>
      <c r="AT315">
        <v>21.67</v>
      </c>
      <c r="AV315" t="s">
        <v>22</v>
      </c>
      <c r="AX315">
        <v>993680</v>
      </c>
      <c r="BA315">
        <v>27.28</v>
      </c>
      <c r="BB315" t="s">
        <v>17</v>
      </c>
      <c r="BC315">
        <v>11.67</v>
      </c>
      <c r="BD315">
        <v>1167</v>
      </c>
      <c r="BE315" t="s">
        <v>21</v>
      </c>
      <c r="BG315">
        <v>1.1999999999999999E-3</v>
      </c>
      <c r="BI315">
        <v>21.67</v>
      </c>
      <c r="BK315" t="s">
        <v>22</v>
      </c>
      <c r="BM315">
        <v>993680</v>
      </c>
      <c r="BP315" t="s">
        <v>20</v>
      </c>
      <c r="BW315" t="s">
        <v>20</v>
      </c>
      <c r="BY315" t="s">
        <v>20</v>
      </c>
    </row>
    <row r="316" spans="1:79" x14ac:dyDescent="0.25">
      <c r="A316" s="2">
        <v>43269.57</v>
      </c>
      <c r="B316" s="2">
        <v>43269.585868055554</v>
      </c>
      <c r="C316">
        <v>1370</v>
      </c>
      <c r="D316">
        <v>42.448806762695</v>
      </c>
      <c r="E316">
        <v>-94.225402832030994</v>
      </c>
      <c r="F316" s="9" t="s">
        <v>2246</v>
      </c>
      <c r="G316" t="s">
        <v>1452</v>
      </c>
      <c r="H316" s="9" t="s">
        <v>1453</v>
      </c>
      <c r="I316" t="s">
        <v>17</v>
      </c>
      <c r="J316">
        <v>83</v>
      </c>
      <c r="K316" t="s">
        <v>17</v>
      </c>
      <c r="L316">
        <v>18</v>
      </c>
      <c r="M316" t="s">
        <v>21</v>
      </c>
      <c r="O316">
        <v>1000</v>
      </c>
      <c r="P316" t="s">
        <v>1454</v>
      </c>
      <c r="Q316">
        <v>32</v>
      </c>
      <c r="R316">
        <v>49.5</v>
      </c>
      <c r="T316">
        <v>9</v>
      </c>
      <c r="U316" t="s">
        <v>17</v>
      </c>
      <c r="V316">
        <v>18</v>
      </c>
      <c r="W316" t="s">
        <v>21</v>
      </c>
      <c r="Y316">
        <v>1000</v>
      </c>
      <c r="Z316" t="s">
        <v>1455</v>
      </c>
      <c r="AA316">
        <v>101.65</v>
      </c>
      <c r="AB316" t="s">
        <v>647</v>
      </c>
      <c r="AD316" t="s">
        <v>19</v>
      </c>
      <c r="AJ316">
        <v>82</v>
      </c>
      <c r="AK316">
        <v>9</v>
      </c>
      <c r="AL316">
        <v>23.73</v>
      </c>
      <c r="AM316" t="s">
        <v>17</v>
      </c>
      <c r="AN316">
        <v>23.5</v>
      </c>
      <c r="AO316">
        <v>3400</v>
      </c>
      <c r="AP316" t="s">
        <v>21</v>
      </c>
      <c r="AR316" t="s">
        <v>1456</v>
      </c>
      <c r="AT316" t="s">
        <v>1457</v>
      </c>
      <c r="AV316" t="s">
        <v>19</v>
      </c>
      <c r="BA316">
        <v>23.5</v>
      </c>
      <c r="BB316" t="s">
        <v>17</v>
      </c>
      <c r="BC316">
        <v>23.5</v>
      </c>
      <c r="BD316">
        <v>3400</v>
      </c>
      <c r="BE316" t="s">
        <v>21</v>
      </c>
      <c r="BG316" t="s">
        <v>1458</v>
      </c>
      <c r="BI316" t="s">
        <v>1459</v>
      </c>
      <c r="BK316" t="s">
        <v>19</v>
      </c>
      <c r="BP316" t="s">
        <v>20</v>
      </c>
      <c r="BW316" t="s">
        <v>20</v>
      </c>
      <c r="BY316" t="s">
        <v>17</v>
      </c>
      <c r="BZ316">
        <v>13.65</v>
      </c>
      <c r="CA316" t="s">
        <v>1460</v>
      </c>
    </row>
    <row r="317" spans="1:79" x14ac:dyDescent="0.25">
      <c r="A317" s="2">
        <v>43272.522858796299</v>
      </c>
      <c r="B317" s="2">
        <v>43272.534814814811</v>
      </c>
      <c r="C317">
        <v>1032</v>
      </c>
      <c r="D317">
        <v>43.406494140625</v>
      </c>
      <c r="E317">
        <v>-94.286003112792997</v>
      </c>
      <c r="F317" s="9" t="s">
        <v>2024</v>
      </c>
      <c r="G317" t="s">
        <v>2025</v>
      </c>
      <c r="H317" s="9" t="s">
        <v>2026</v>
      </c>
      <c r="I317" t="s">
        <v>17</v>
      </c>
      <c r="J317">
        <v>310</v>
      </c>
      <c r="K317" t="s">
        <v>17</v>
      </c>
      <c r="L317">
        <v>29</v>
      </c>
      <c r="M317" t="s">
        <v>21</v>
      </c>
      <c r="O317">
        <v>0</v>
      </c>
      <c r="P317">
        <v>5.2700000000000004E-3</v>
      </c>
      <c r="Q317">
        <v>5535</v>
      </c>
      <c r="R317">
        <v>81.7</v>
      </c>
      <c r="T317">
        <v>30</v>
      </c>
      <c r="U317" t="s">
        <v>17</v>
      </c>
      <c r="V317">
        <v>29</v>
      </c>
      <c r="W317" t="s">
        <v>21</v>
      </c>
      <c r="Y317">
        <v>0</v>
      </c>
      <c r="Z317">
        <v>5.2700000000000004E-3</v>
      </c>
      <c r="AA317">
        <v>161</v>
      </c>
      <c r="AB317">
        <v>1083</v>
      </c>
      <c r="AD317" t="s">
        <v>59</v>
      </c>
      <c r="AF317" s="4">
        <v>800000</v>
      </c>
      <c r="AJ317">
        <v>310</v>
      </c>
      <c r="AK317">
        <v>40</v>
      </c>
      <c r="AL317">
        <v>20.12</v>
      </c>
      <c r="AM317" t="s">
        <v>17</v>
      </c>
      <c r="AN317">
        <v>11</v>
      </c>
      <c r="AO317">
        <v>1000</v>
      </c>
      <c r="AP317" t="s">
        <v>21</v>
      </c>
      <c r="AR317">
        <v>2.2000000000000001E-3</v>
      </c>
      <c r="AT317">
        <v>2.2000000000000002</v>
      </c>
      <c r="AV317" t="s">
        <v>59</v>
      </c>
      <c r="AX317" t="s">
        <v>2027</v>
      </c>
      <c r="BA317">
        <v>20</v>
      </c>
      <c r="BB317" t="s">
        <v>17</v>
      </c>
      <c r="BC317">
        <v>11</v>
      </c>
      <c r="BD317">
        <v>1000</v>
      </c>
      <c r="BE317" t="s">
        <v>21</v>
      </c>
      <c r="BG317">
        <v>2.2000000000000001E-3</v>
      </c>
      <c r="BI317">
        <v>2.2000000000000002</v>
      </c>
      <c r="BK317" t="s">
        <v>59</v>
      </c>
      <c r="BM317" t="s">
        <v>2028</v>
      </c>
      <c r="BP317" t="s">
        <v>17</v>
      </c>
      <c r="BQ317">
        <v>3</v>
      </c>
      <c r="BR317">
        <v>3</v>
      </c>
      <c r="BS317" t="s">
        <v>38</v>
      </c>
      <c r="BU317" t="s">
        <v>62</v>
      </c>
      <c r="BV317" t="s">
        <v>2029</v>
      </c>
      <c r="BW317" t="s">
        <v>17</v>
      </c>
      <c r="BX317">
        <v>14.5</v>
      </c>
      <c r="BY317" t="s">
        <v>20</v>
      </c>
    </row>
    <row r="318" spans="1:79" x14ac:dyDescent="0.25">
      <c r="A318" s="2">
        <v>43252.485335648147</v>
      </c>
      <c r="B318" s="2">
        <v>43252.4925</v>
      </c>
      <c r="C318">
        <v>619</v>
      </c>
      <c r="D318">
        <v>41.830902099608998</v>
      </c>
      <c r="E318">
        <v>-91.698600769042997</v>
      </c>
      <c r="F318" s="9" t="s">
        <v>34</v>
      </c>
      <c r="G318" t="s">
        <v>35</v>
      </c>
      <c r="H318" s="9" t="s">
        <v>36</v>
      </c>
      <c r="I318" t="s">
        <v>17</v>
      </c>
      <c r="J318">
        <v>0</v>
      </c>
      <c r="K318" t="s">
        <v>20</v>
      </c>
      <c r="U318" t="s">
        <v>20</v>
      </c>
      <c r="AJ318">
        <v>352</v>
      </c>
      <c r="AK318">
        <v>17</v>
      </c>
      <c r="AL318">
        <v>50.5</v>
      </c>
      <c r="AM318" t="s">
        <v>17</v>
      </c>
      <c r="AN318">
        <v>50.5</v>
      </c>
      <c r="AO318" t="s">
        <v>37</v>
      </c>
      <c r="AP318" t="s">
        <v>38</v>
      </c>
      <c r="AQ318" t="s">
        <v>39</v>
      </c>
      <c r="AR318" t="s">
        <v>40</v>
      </c>
      <c r="AU318" t="s">
        <v>41</v>
      </c>
      <c r="AV318" t="s">
        <v>42</v>
      </c>
      <c r="AZ318" t="s">
        <v>43</v>
      </c>
      <c r="BA318">
        <v>83</v>
      </c>
      <c r="BB318" t="s">
        <v>17</v>
      </c>
      <c r="BC318">
        <v>83</v>
      </c>
      <c r="BD318" t="s">
        <v>37</v>
      </c>
      <c r="BE318" t="s">
        <v>38</v>
      </c>
      <c r="BF318" t="s">
        <v>44</v>
      </c>
      <c r="BG318">
        <v>83</v>
      </c>
      <c r="BJ318" t="s">
        <v>45</v>
      </c>
      <c r="BK318" t="s">
        <v>42</v>
      </c>
      <c r="BO318" t="s">
        <v>46</v>
      </c>
      <c r="BP318" t="s">
        <v>47</v>
      </c>
      <c r="BW318" t="s">
        <v>20</v>
      </c>
      <c r="BY318" t="s">
        <v>17</v>
      </c>
      <c r="BZ318">
        <v>12.5</v>
      </c>
      <c r="CA318" t="s">
        <v>48</v>
      </c>
    </row>
    <row r="319" spans="1:79" x14ac:dyDescent="0.25">
      <c r="A319" s="2">
        <v>43269.456666666665</v>
      </c>
      <c r="B319" s="2">
        <v>43269.46979166667</v>
      </c>
      <c r="C319">
        <v>1134</v>
      </c>
      <c r="D319">
        <v>41.906600952147997</v>
      </c>
      <c r="E319">
        <v>-94.918197631835994</v>
      </c>
      <c r="F319" s="9" t="s">
        <v>1300</v>
      </c>
      <c r="G319" t="s">
        <v>1301</v>
      </c>
      <c r="H319" s="9" t="s">
        <v>1302</v>
      </c>
      <c r="I319" t="s">
        <v>17</v>
      </c>
      <c r="J319">
        <v>152</v>
      </c>
      <c r="K319" t="s">
        <v>17</v>
      </c>
      <c r="L319">
        <v>11</v>
      </c>
      <c r="M319" t="s">
        <v>21</v>
      </c>
      <c r="O319" s="4">
        <v>1000</v>
      </c>
      <c r="P319">
        <v>5.75</v>
      </c>
      <c r="Q319">
        <v>34</v>
      </c>
      <c r="R319">
        <v>62.75</v>
      </c>
      <c r="T319">
        <v>33</v>
      </c>
      <c r="U319" t="s">
        <v>17</v>
      </c>
      <c r="V319">
        <v>11</v>
      </c>
      <c r="W319" t="s">
        <v>21</v>
      </c>
      <c r="Y319">
        <v>1000</v>
      </c>
      <c r="Z319">
        <v>5.75</v>
      </c>
      <c r="AA319">
        <v>149</v>
      </c>
      <c r="AB319">
        <v>1155.25</v>
      </c>
      <c r="AD319" t="s">
        <v>19</v>
      </c>
      <c r="AI319" t="s">
        <v>75</v>
      </c>
      <c r="AJ319">
        <v>152</v>
      </c>
      <c r="AK319">
        <v>33</v>
      </c>
      <c r="AL319">
        <v>15</v>
      </c>
      <c r="AM319" t="s">
        <v>17</v>
      </c>
      <c r="AN319">
        <v>9</v>
      </c>
      <c r="AO319" s="4">
        <v>3000</v>
      </c>
      <c r="AP319" t="s">
        <v>21</v>
      </c>
      <c r="AR319">
        <v>1.5</v>
      </c>
      <c r="AT319">
        <v>9</v>
      </c>
      <c r="AV319" t="s">
        <v>19</v>
      </c>
      <c r="BA319">
        <v>9</v>
      </c>
      <c r="BB319" t="s">
        <v>17</v>
      </c>
      <c r="BC319">
        <v>9</v>
      </c>
      <c r="BD319">
        <v>3000</v>
      </c>
      <c r="BE319" t="s">
        <v>21</v>
      </c>
      <c r="BG319">
        <v>1.5</v>
      </c>
      <c r="BI319">
        <v>9</v>
      </c>
      <c r="BK319" t="s">
        <v>19</v>
      </c>
      <c r="BP319" t="s">
        <v>20</v>
      </c>
      <c r="BW319" t="s">
        <v>20</v>
      </c>
      <c r="BY319" t="s">
        <v>20</v>
      </c>
    </row>
    <row r="320" spans="1:79" x14ac:dyDescent="0.25">
      <c r="A320" s="2">
        <v>43254.012766203705</v>
      </c>
      <c r="B320" s="2">
        <v>43254.012916666667</v>
      </c>
      <c r="C320">
        <v>12</v>
      </c>
      <c r="D320">
        <v>41.026702880858998</v>
      </c>
      <c r="E320">
        <v>-93.94409942627</v>
      </c>
      <c r="F320" s="9" t="s">
        <v>371</v>
      </c>
      <c r="G320" t="s">
        <v>372</v>
      </c>
      <c r="H320" s="9" t="s">
        <v>373</v>
      </c>
      <c r="I320" t="s">
        <v>20</v>
      </c>
    </row>
    <row r="321" spans="1:79" x14ac:dyDescent="0.25">
      <c r="A321" s="2">
        <v>43262.505914351852</v>
      </c>
      <c r="B321" s="2">
        <v>43262.512719907405</v>
      </c>
      <c r="C321">
        <v>587</v>
      </c>
      <c r="D321">
        <v>43.146499633788999</v>
      </c>
      <c r="E321">
        <v>-93.207496643065994</v>
      </c>
      <c r="F321" s="9" t="s">
        <v>917</v>
      </c>
      <c r="G321" t="s">
        <v>918</v>
      </c>
      <c r="H321" s="9" t="s">
        <v>919</v>
      </c>
      <c r="I321" t="s">
        <v>17</v>
      </c>
      <c r="J321">
        <v>180</v>
      </c>
      <c r="K321" t="s">
        <v>17</v>
      </c>
      <c r="L321">
        <v>15.45</v>
      </c>
      <c r="M321" t="s">
        <v>21</v>
      </c>
      <c r="O321">
        <v>0</v>
      </c>
      <c r="P321" t="s">
        <v>920</v>
      </c>
      <c r="Q321">
        <v>34.799999999999997</v>
      </c>
      <c r="R321">
        <v>54.15</v>
      </c>
      <c r="T321">
        <v>30</v>
      </c>
      <c r="U321" t="s">
        <v>17</v>
      </c>
      <c r="V321">
        <v>15.45</v>
      </c>
      <c r="W321" t="s">
        <v>21</v>
      </c>
      <c r="Y321">
        <v>0</v>
      </c>
      <c r="Z321" t="s">
        <v>920</v>
      </c>
      <c r="AA321">
        <v>112.2</v>
      </c>
      <c r="AB321">
        <v>789.45</v>
      </c>
      <c r="AD321" t="s">
        <v>19</v>
      </c>
      <c r="AJ321">
        <v>180</v>
      </c>
      <c r="AK321">
        <v>31</v>
      </c>
      <c r="AL321">
        <v>30.14</v>
      </c>
      <c r="AM321" t="s">
        <v>17</v>
      </c>
      <c r="AN321">
        <v>30.14</v>
      </c>
      <c r="AO321">
        <v>0</v>
      </c>
      <c r="AP321" t="s">
        <v>21</v>
      </c>
      <c r="AR321" t="s">
        <v>921</v>
      </c>
      <c r="AS321">
        <v>100</v>
      </c>
      <c r="AT321">
        <v>3.42</v>
      </c>
      <c r="AV321" t="s">
        <v>19</v>
      </c>
      <c r="BA321">
        <v>47.24</v>
      </c>
      <c r="BB321" t="s">
        <v>17</v>
      </c>
      <c r="BC321">
        <v>30.14</v>
      </c>
      <c r="BD321">
        <v>0</v>
      </c>
      <c r="BE321" t="s">
        <v>21</v>
      </c>
      <c r="BG321">
        <v>3.42</v>
      </c>
      <c r="BH321">
        <v>100</v>
      </c>
      <c r="BI321">
        <v>3.42</v>
      </c>
      <c r="BK321" t="s">
        <v>19</v>
      </c>
      <c r="BP321" t="s">
        <v>20</v>
      </c>
      <c r="BW321" t="s">
        <v>17</v>
      </c>
      <c r="BX321">
        <v>16.39</v>
      </c>
      <c r="BY321" t="s">
        <v>20</v>
      </c>
    </row>
    <row r="322" spans="1:79" x14ac:dyDescent="0.25">
      <c r="A322" s="2">
        <v>43272.425300925926</v>
      </c>
      <c r="B322" s="2">
        <v>43272.561874999999</v>
      </c>
      <c r="C322">
        <v>11800</v>
      </c>
      <c r="D322">
        <v>41.744506835937997</v>
      </c>
      <c r="E322">
        <v>-91.15599822998</v>
      </c>
      <c r="F322" s="9" t="s">
        <v>2040</v>
      </c>
      <c r="G322" t="s">
        <v>2041</v>
      </c>
      <c r="H322" s="9" t="s">
        <v>2042</v>
      </c>
      <c r="I322" t="s">
        <v>17</v>
      </c>
      <c r="J322">
        <v>1260</v>
      </c>
      <c r="K322" t="s">
        <v>17</v>
      </c>
      <c r="L322" t="s">
        <v>2043</v>
      </c>
      <c r="M322" t="s">
        <v>38</v>
      </c>
      <c r="N322" t="s">
        <v>2044</v>
      </c>
      <c r="O322">
        <v>0</v>
      </c>
      <c r="P322" t="s">
        <v>2045</v>
      </c>
      <c r="S322" t="s">
        <v>2046</v>
      </c>
      <c r="T322">
        <v>262</v>
      </c>
      <c r="U322" t="s">
        <v>17</v>
      </c>
      <c r="V322" t="s">
        <v>2043</v>
      </c>
      <c r="W322" t="s">
        <v>38</v>
      </c>
      <c r="X322" t="s">
        <v>2044</v>
      </c>
      <c r="Y322">
        <v>0</v>
      </c>
      <c r="Z322" t="s">
        <v>2045</v>
      </c>
      <c r="AC322" t="s">
        <v>2047</v>
      </c>
      <c r="AD322" t="s">
        <v>210</v>
      </c>
      <c r="AG322" t="s">
        <v>2048</v>
      </c>
      <c r="AJ322">
        <v>1243</v>
      </c>
      <c r="AK322">
        <v>230</v>
      </c>
      <c r="AL322">
        <v>17.18</v>
      </c>
      <c r="AM322" t="s">
        <v>17</v>
      </c>
      <c r="AN322" t="s">
        <v>2043</v>
      </c>
      <c r="AO322">
        <v>0</v>
      </c>
      <c r="AP322" t="s">
        <v>38</v>
      </c>
      <c r="AQ322" t="s">
        <v>2044</v>
      </c>
      <c r="AS322" t="s">
        <v>2049</v>
      </c>
      <c r="AV322" t="s">
        <v>210</v>
      </c>
      <c r="AY322" t="s">
        <v>2050</v>
      </c>
      <c r="BA322" s="7">
        <v>37.4</v>
      </c>
      <c r="BB322" t="s">
        <v>17</v>
      </c>
      <c r="BC322" t="s">
        <v>2051</v>
      </c>
      <c r="BD322">
        <v>0</v>
      </c>
      <c r="BE322" t="s">
        <v>38</v>
      </c>
      <c r="BF322" t="s">
        <v>2044</v>
      </c>
      <c r="BH322" t="s">
        <v>2052</v>
      </c>
      <c r="BK322" t="s">
        <v>210</v>
      </c>
      <c r="BN322" t="s">
        <v>2053</v>
      </c>
      <c r="BP322" t="s">
        <v>17</v>
      </c>
      <c r="BQ322" t="s">
        <v>2054</v>
      </c>
      <c r="BR322" t="s">
        <v>2054</v>
      </c>
      <c r="BS322" t="s">
        <v>38</v>
      </c>
      <c r="BU322" t="s">
        <v>2054</v>
      </c>
      <c r="BW322" t="s">
        <v>17</v>
      </c>
      <c r="BX322" t="s">
        <v>2055</v>
      </c>
      <c r="BY322" t="s">
        <v>20</v>
      </c>
    </row>
    <row r="323" spans="1:79" x14ac:dyDescent="0.25">
      <c r="A323" s="2">
        <v>43269.428495370368</v>
      </c>
      <c r="B323" s="2">
        <v>43269.44599537037</v>
      </c>
      <c r="C323">
        <v>1511</v>
      </c>
      <c r="D323">
        <v>41.232498168945</v>
      </c>
      <c r="E323">
        <v>-95.613098144530994</v>
      </c>
      <c r="F323" s="9" t="s">
        <v>1176</v>
      </c>
      <c r="G323" t="s">
        <v>1177</v>
      </c>
      <c r="H323" s="9" t="s">
        <v>1178</v>
      </c>
      <c r="I323" t="s">
        <v>17</v>
      </c>
      <c r="J323">
        <v>400</v>
      </c>
      <c r="K323" t="s">
        <v>17</v>
      </c>
      <c r="L323">
        <v>14.9</v>
      </c>
      <c r="M323" t="s">
        <v>21</v>
      </c>
      <c r="O323">
        <v>2000</v>
      </c>
      <c r="P323" t="s">
        <v>1179</v>
      </c>
      <c r="Q323">
        <v>28.4</v>
      </c>
      <c r="R323">
        <v>50.9</v>
      </c>
      <c r="T323">
        <v>17</v>
      </c>
      <c r="U323" t="s">
        <v>17</v>
      </c>
      <c r="V323">
        <v>14.9</v>
      </c>
      <c r="W323" t="s">
        <v>21</v>
      </c>
      <c r="Y323">
        <v>2000</v>
      </c>
      <c r="Z323">
        <v>4.5</v>
      </c>
      <c r="AA323">
        <v>118.4</v>
      </c>
      <c r="AC323" t="s">
        <v>1180</v>
      </c>
      <c r="AD323" t="s">
        <v>19</v>
      </c>
      <c r="AE323" t="s">
        <v>1181</v>
      </c>
      <c r="AJ323">
        <v>395</v>
      </c>
      <c r="AK323">
        <v>17</v>
      </c>
      <c r="AL323">
        <v>23</v>
      </c>
      <c r="AM323" t="s">
        <v>17</v>
      </c>
      <c r="AN323">
        <v>17</v>
      </c>
      <c r="AO323">
        <v>2000</v>
      </c>
      <c r="AP323" t="s">
        <v>21</v>
      </c>
      <c r="AR323" t="s">
        <v>1182</v>
      </c>
      <c r="AT323" t="s">
        <v>1183</v>
      </c>
      <c r="AV323" t="s">
        <v>19</v>
      </c>
      <c r="BA323">
        <v>19</v>
      </c>
      <c r="BB323" t="s">
        <v>17</v>
      </c>
      <c r="BC323">
        <v>17</v>
      </c>
      <c r="BD323">
        <v>2000</v>
      </c>
      <c r="BE323" t="s">
        <v>21</v>
      </c>
      <c r="BG323" t="s">
        <v>1184</v>
      </c>
      <c r="BI323" t="s">
        <v>1185</v>
      </c>
      <c r="BK323" t="s">
        <v>19</v>
      </c>
      <c r="BP323" t="s">
        <v>47</v>
      </c>
      <c r="BW323" t="s">
        <v>20</v>
      </c>
      <c r="BY323" t="s">
        <v>17</v>
      </c>
      <c r="BZ323" t="s">
        <v>1186</v>
      </c>
    </row>
    <row r="324" spans="1:79" x14ac:dyDescent="0.25">
      <c r="A324" s="2">
        <v>43253.306539351855</v>
      </c>
      <c r="B324" s="2">
        <v>43253.307013888887</v>
      </c>
      <c r="C324">
        <v>40</v>
      </c>
      <c r="D324">
        <v>41.281204223632997</v>
      </c>
      <c r="E324">
        <v>-92.650199890137003</v>
      </c>
      <c r="F324" s="9" t="s">
        <v>352</v>
      </c>
      <c r="G324" t="s">
        <v>353</v>
      </c>
      <c r="H324" s="9" t="s">
        <v>354</v>
      </c>
      <c r="I324" t="s">
        <v>20</v>
      </c>
    </row>
    <row r="325" spans="1:79" x14ac:dyDescent="0.25">
      <c r="A325" s="2">
        <v>43252.486006944448</v>
      </c>
      <c r="B325" s="2">
        <v>43252.494166666664</v>
      </c>
      <c r="C325">
        <v>704</v>
      </c>
      <c r="D325">
        <v>42.213806152343999</v>
      </c>
      <c r="E325">
        <v>-91.889701843262003</v>
      </c>
      <c r="F325" s="9" t="s">
        <v>2222</v>
      </c>
      <c r="G325" t="s">
        <v>55</v>
      </c>
      <c r="H325" s="9" t="s">
        <v>56</v>
      </c>
      <c r="I325" t="s">
        <v>17</v>
      </c>
      <c r="J325">
        <v>550</v>
      </c>
      <c r="K325" t="s">
        <v>17</v>
      </c>
      <c r="L325">
        <v>19.170000000000002</v>
      </c>
      <c r="M325" t="s">
        <v>21</v>
      </c>
      <c r="O325">
        <v>2000</v>
      </c>
      <c r="P325" t="s">
        <v>57</v>
      </c>
      <c r="Q325">
        <v>43.17</v>
      </c>
      <c r="R325">
        <v>83.17</v>
      </c>
      <c r="T325">
        <v>40</v>
      </c>
      <c r="U325" t="s">
        <v>17</v>
      </c>
      <c r="V325">
        <v>19.170000000000002</v>
      </c>
      <c r="W325" t="s">
        <v>21</v>
      </c>
      <c r="Y325">
        <v>2000</v>
      </c>
      <c r="Z325" t="s">
        <v>58</v>
      </c>
      <c r="AA325">
        <v>203.17</v>
      </c>
      <c r="AB325">
        <v>1603.17</v>
      </c>
      <c r="AD325" t="s">
        <v>19</v>
      </c>
      <c r="AJ325">
        <v>510</v>
      </c>
      <c r="AK325">
        <v>40</v>
      </c>
      <c r="AL325">
        <v>70</v>
      </c>
      <c r="AM325" t="s">
        <v>17</v>
      </c>
      <c r="AN325">
        <v>46.64</v>
      </c>
      <c r="AO325">
        <v>2000</v>
      </c>
      <c r="AP325" t="s">
        <v>21</v>
      </c>
      <c r="AR325">
        <v>12</v>
      </c>
      <c r="AV325" t="s">
        <v>59</v>
      </c>
      <c r="AX325" t="s">
        <v>60</v>
      </c>
      <c r="BA325">
        <v>46.64</v>
      </c>
      <c r="BB325" t="s">
        <v>17</v>
      </c>
      <c r="BC325">
        <v>46.64</v>
      </c>
      <c r="BD325">
        <v>2000</v>
      </c>
      <c r="BE325" t="s">
        <v>21</v>
      </c>
      <c r="BG325" t="s">
        <v>61</v>
      </c>
      <c r="BK325" t="s">
        <v>59</v>
      </c>
      <c r="BP325" t="s">
        <v>17</v>
      </c>
      <c r="BQ325">
        <v>1</v>
      </c>
      <c r="BR325">
        <v>2</v>
      </c>
      <c r="BS325" t="s">
        <v>38</v>
      </c>
      <c r="BV325" t="s">
        <v>62</v>
      </c>
      <c r="BW325" t="s">
        <v>20</v>
      </c>
      <c r="BY325" t="s">
        <v>17</v>
      </c>
      <c r="BZ325" t="s">
        <v>63</v>
      </c>
      <c r="CA325" t="s">
        <v>64</v>
      </c>
    </row>
    <row r="326" spans="1:79" x14ac:dyDescent="0.25">
      <c r="A326" s="2">
        <v>43267.649988425925</v>
      </c>
      <c r="B326" s="2">
        <v>43267.652546296296</v>
      </c>
      <c r="C326">
        <v>220</v>
      </c>
      <c r="D326">
        <v>40.526306152343999</v>
      </c>
      <c r="E326">
        <v>-93.537300109862997</v>
      </c>
      <c r="F326" s="9" t="s">
        <v>1101</v>
      </c>
      <c r="G326" t="s">
        <v>1102</v>
      </c>
      <c r="H326" s="9" t="s">
        <v>1103</v>
      </c>
      <c r="I326" t="s">
        <v>17</v>
      </c>
      <c r="J326">
        <v>100</v>
      </c>
      <c r="K326" t="s">
        <v>20</v>
      </c>
      <c r="S326" t="s">
        <v>1104</v>
      </c>
      <c r="T326">
        <v>0</v>
      </c>
      <c r="U326" t="s">
        <v>20</v>
      </c>
      <c r="AA326">
        <v>0</v>
      </c>
      <c r="AB326">
        <v>0</v>
      </c>
      <c r="AD326" t="s">
        <v>19</v>
      </c>
      <c r="AE326" t="s">
        <v>1105</v>
      </c>
      <c r="AJ326">
        <v>100</v>
      </c>
      <c r="AK326">
        <v>0</v>
      </c>
      <c r="AL326" s="7">
        <v>16.5</v>
      </c>
      <c r="AM326" t="s">
        <v>20</v>
      </c>
      <c r="AU326" t="s">
        <v>75</v>
      </c>
      <c r="AV326" t="s">
        <v>42</v>
      </c>
      <c r="AZ326" t="s">
        <v>1106</v>
      </c>
      <c r="BA326" s="7">
        <v>16.5</v>
      </c>
      <c r="BB326" t="s">
        <v>20</v>
      </c>
      <c r="BJ326" t="s">
        <v>75</v>
      </c>
      <c r="BK326" t="s">
        <v>42</v>
      </c>
      <c r="BO326" t="s">
        <v>1106</v>
      </c>
      <c r="BP326" t="s">
        <v>20</v>
      </c>
      <c r="BW326" t="s">
        <v>20</v>
      </c>
      <c r="BY326" t="s">
        <v>20</v>
      </c>
    </row>
    <row r="327" spans="1:79" x14ac:dyDescent="0.25">
      <c r="A327" s="2">
        <v>43256.914004629631</v>
      </c>
      <c r="B327" s="2">
        <v>43256.915196759262</v>
      </c>
      <c r="C327">
        <v>102</v>
      </c>
      <c r="D327">
        <v>42.464492797852003</v>
      </c>
      <c r="E327">
        <v>-83.37629699707</v>
      </c>
      <c r="F327" s="9" t="s">
        <v>2216</v>
      </c>
      <c r="G327" t="s">
        <v>721</v>
      </c>
      <c r="H327" s="9" t="s">
        <v>722</v>
      </c>
      <c r="I327" t="s">
        <v>20</v>
      </c>
    </row>
    <row r="328" spans="1:79" x14ac:dyDescent="0.25">
      <c r="A328" s="2">
        <v>43252.533275462964</v>
      </c>
      <c r="B328" s="2">
        <v>43252.554432870369</v>
      </c>
      <c r="C328">
        <v>1828</v>
      </c>
      <c r="D328">
        <v>43.421600341797003</v>
      </c>
      <c r="E328">
        <v>-95.093200683594006</v>
      </c>
      <c r="F328" s="9" t="s">
        <v>2157</v>
      </c>
      <c r="G328" t="s">
        <v>192</v>
      </c>
      <c r="H328" s="9" t="s">
        <v>193</v>
      </c>
      <c r="I328" t="s">
        <v>17</v>
      </c>
      <c r="J328">
        <v>600</v>
      </c>
      <c r="K328" t="s">
        <v>17</v>
      </c>
      <c r="L328" s="7">
        <v>21.95</v>
      </c>
      <c r="M328" t="s">
        <v>21</v>
      </c>
      <c r="O328">
        <v>0</v>
      </c>
      <c r="P328" t="s">
        <v>194</v>
      </c>
      <c r="Q328">
        <v>58.7</v>
      </c>
      <c r="R328">
        <v>95.45</v>
      </c>
      <c r="T328">
        <v>62</v>
      </c>
      <c r="U328" t="s">
        <v>17</v>
      </c>
      <c r="V328">
        <v>21.95</v>
      </c>
      <c r="W328" t="s">
        <v>21</v>
      </c>
      <c r="Y328">
        <v>0</v>
      </c>
      <c r="Z328" t="s">
        <v>195</v>
      </c>
      <c r="AA328">
        <v>234.45</v>
      </c>
      <c r="AB328">
        <v>1852.45</v>
      </c>
      <c r="AC328" t="s">
        <v>196</v>
      </c>
      <c r="AD328" t="s">
        <v>197</v>
      </c>
      <c r="AF328" s="3">
        <v>714000</v>
      </c>
      <c r="AG328" t="s">
        <v>198</v>
      </c>
      <c r="AJ328">
        <v>0</v>
      </c>
      <c r="AK328">
        <v>0</v>
      </c>
      <c r="AL328">
        <v>0</v>
      </c>
      <c r="AM328" t="s">
        <v>20</v>
      </c>
      <c r="AV328" t="s">
        <v>42</v>
      </c>
      <c r="AZ328" t="s">
        <v>199</v>
      </c>
      <c r="BA328">
        <v>0</v>
      </c>
      <c r="BB328" t="s">
        <v>20</v>
      </c>
      <c r="BJ328" t="s">
        <v>200</v>
      </c>
      <c r="BK328" t="s">
        <v>42</v>
      </c>
      <c r="BP328" t="s">
        <v>47</v>
      </c>
      <c r="BW328" t="s">
        <v>20</v>
      </c>
      <c r="BY328" t="s">
        <v>17</v>
      </c>
      <c r="BZ328">
        <v>1.25</v>
      </c>
    </row>
    <row r="329" spans="1:79" x14ac:dyDescent="0.25">
      <c r="A329" s="2">
        <v>43271.480405092596</v>
      </c>
      <c r="B329" s="2">
        <v>43271.546111111114</v>
      </c>
      <c r="C329">
        <v>5676</v>
      </c>
      <c r="D329">
        <v>41.537994384766002</v>
      </c>
      <c r="E329">
        <v>-90.553100585937997</v>
      </c>
      <c r="F329" s="9" t="s">
        <v>1913</v>
      </c>
      <c r="G329" t="s">
        <v>1914</v>
      </c>
      <c r="H329" s="9" t="s">
        <v>1915</v>
      </c>
      <c r="I329" t="s">
        <v>17</v>
      </c>
      <c r="J329">
        <v>520</v>
      </c>
      <c r="K329" t="s">
        <v>17</v>
      </c>
      <c r="L329">
        <v>7.04</v>
      </c>
      <c r="M329" t="s">
        <v>21</v>
      </c>
      <c r="O329" s="4">
        <v>1400</v>
      </c>
      <c r="P329" t="s">
        <v>1916</v>
      </c>
      <c r="Q329">
        <v>25.15</v>
      </c>
      <c r="R329">
        <v>50.3</v>
      </c>
      <c r="T329">
        <v>34</v>
      </c>
      <c r="U329" t="s">
        <v>17</v>
      </c>
      <c r="W329" t="s">
        <v>21</v>
      </c>
      <c r="Y329" s="4">
        <v>1400</v>
      </c>
      <c r="Z329">
        <v>5.03</v>
      </c>
      <c r="AA329">
        <v>125.75</v>
      </c>
      <c r="AB329" s="4">
        <v>1006</v>
      </c>
      <c r="AD329" t="s">
        <v>175</v>
      </c>
      <c r="AH329" t="s">
        <v>1917</v>
      </c>
      <c r="AJ329">
        <v>518</v>
      </c>
      <c r="AK329">
        <v>65</v>
      </c>
      <c r="AL329">
        <v>40.75</v>
      </c>
      <c r="AM329" t="s">
        <v>17</v>
      </c>
      <c r="AN329">
        <v>18.61</v>
      </c>
      <c r="AO329" s="4">
        <v>1400</v>
      </c>
      <c r="AP329" t="s">
        <v>21</v>
      </c>
      <c r="AR329">
        <v>6.15</v>
      </c>
      <c r="AV329" t="s">
        <v>175</v>
      </c>
      <c r="AZ329" t="s">
        <v>1918</v>
      </c>
      <c r="BB329" t="s">
        <v>17</v>
      </c>
      <c r="BC329">
        <v>18.61</v>
      </c>
      <c r="BD329" s="4">
        <v>1400</v>
      </c>
      <c r="BE329" t="s">
        <v>21</v>
      </c>
      <c r="BG329">
        <v>6.15</v>
      </c>
      <c r="BK329" t="s">
        <v>175</v>
      </c>
      <c r="BO329" t="s">
        <v>1919</v>
      </c>
      <c r="BP329" t="s">
        <v>20</v>
      </c>
      <c r="BW329" t="s">
        <v>20</v>
      </c>
      <c r="BY329" t="s">
        <v>20</v>
      </c>
    </row>
    <row r="330" spans="1:79" x14ac:dyDescent="0.25">
      <c r="A330" s="2">
        <v>43256.39775462963</v>
      </c>
      <c r="B330" s="2">
        <v>43256.408553240741</v>
      </c>
      <c r="C330">
        <v>932</v>
      </c>
      <c r="D330">
        <v>41.412994384766002</v>
      </c>
      <c r="E330">
        <v>-92.922996520995994</v>
      </c>
      <c r="F330" s="9" t="s">
        <v>614</v>
      </c>
      <c r="G330" t="s">
        <v>615</v>
      </c>
      <c r="H330" s="9" t="s">
        <v>616</v>
      </c>
      <c r="I330" t="s">
        <v>17</v>
      </c>
      <c r="J330">
        <v>304</v>
      </c>
      <c r="K330" t="s">
        <v>17</v>
      </c>
      <c r="L330">
        <v>31.64</v>
      </c>
      <c r="M330" t="s">
        <v>21</v>
      </c>
      <c r="O330">
        <v>1500</v>
      </c>
      <c r="P330">
        <v>6.62</v>
      </c>
      <c r="Q330">
        <v>148.34</v>
      </c>
      <c r="R330">
        <v>236.26</v>
      </c>
      <c r="S330" t="s">
        <v>617</v>
      </c>
      <c r="T330">
        <v>15</v>
      </c>
      <c r="U330" t="s">
        <v>17</v>
      </c>
      <c r="V330">
        <v>31.64</v>
      </c>
      <c r="W330" t="s">
        <v>21</v>
      </c>
      <c r="Y330">
        <v>1500</v>
      </c>
      <c r="Z330">
        <v>6.62</v>
      </c>
      <c r="AC330" t="s">
        <v>618</v>
      </c>
      <c r="AD330" t="s">
        <v>59</v>
      </c>
      <c r="AF330" t="s">
        <v>619</v>
      </c>
      <c r="AJ330">
        <v>304</v>
      </c>
      <c r="AK330">
        <v>15</v>
      </c>
      <c r="AL330">
        <v>72.2</v>
      </c>
      <c r="AM330" t="s">
        <v>17</v>
      </c>
      <c r="AN330">
        <v>52.94</v>
      </c>
      <c r="AO330">
        <v>1500</v>
      </c>
      <c r="AP330" t="s">
        <v>21</v>
      </c>
      <c r="AR330">
        <v>10.5</v>
      </c>
      <c r="AV330" t="s">
        <v>59</v>
      </c>
      <c r="AX330" t="s">
        <v>620</v>
      </c>
      <c r="BA330">
        <v>72.2</v>
      </c>
      <c r="BB330" t="s">
        <v>17</v>
      </c>
      <c r="BC330">
        <v>52.94</v>
      </c>
      <c r="BD330">
        <v>1500</v>
      </c>
      <c r="BE330" t="s">
        <v>21</v>
      </c>
      <c r="BG330">
        <v>10.5</v>
      </c>
      <c r="BK330" t="s">
        <v>59</v>
      </c>
      <c r="BM330" t="s">
        <v>621</v>
      </c>
      <c r="BP330" t="s">
        <v>20</v>
      </c>
      <c r="BW330" t="s">
        <v>20</v>
      </c>
      <c r="BY330" t="s">
        <v>20</v>
      </c>
    </row>
    <row r="331" spans="1:79" x14ac:dyDescent="0.25">
      <c r="A331" s="2">
        <v>43263.472870370373</v>
      </c>
      <c r="B331" s="2">
        <v>43263.490393518521</v>
      </c>
      <c r="C331">
        <v>1514</v>
      </c>
      <c r="D331">
        <v>42.261199951172003</v>
      </c>
      <c r="E331">
        <v>-95.093399047852003</v>
      </c>
      <c r="F331" s="9" t="s">
        <v>938</v>
      </c>
      <c r="G331" t="s">
        <v>939</v>
      </c>
      <c r="H331" s="9" t="s">
        <v>940</v>
      </c>
      <c r="I331" t="s">
        <v>17</v>
      </c>
      <c r="J331">
        <v>350</v>
      </c>
      <c r="K331" t="s">
        <v>17</v>
      </c>
      <c r="L331">
        <v>11</v>
      </c>
      <c r="M331" t="s">
        <v>21</v>
      </c>
      <c r="O331">
        <v>2000</v>
      </c>
      <c r="P331">
        <v>4</v>
      </c>
      <c r="Q331">
        <v>23</v>
      </c>
      <c r="R331">
        <v>41.5</v>
      </c>
      <c r="S331" t="s">
        <v>941</v>
      </c>
      <c r="T331">
        <v>60</v>
      </c>
      <c r="U331" t="s">
        <v>17</v>
      </c>
      <c r="V331">
        <v>11</v>
      </c>
      <c r="W331" t="s">
        <v>21</v>
      </c>
      <c r="Y331">
        <v>2000</v>
      </c>
      <c r="Z331">
        <v>4</v>
      </c>
      <c r="AA331">
        <v>90.25</v>
      </c>
      <c r="AB331">
        <v>659</v>
      </c>
      <c r="AC331" t="s">
        <v>287</v>
      </c>
      <c r="AD331" t="s">
        <v>19</v>
      </c>
      <c r="AJ331">
        <v>342</v>
      </c>
      <c r="AK331">
        <v>55</v>
      </c>
      <c r="AL331">
        <v>15</v>
      </c>
      <c r="AM331" t="s">
        <v>17</v>
      </c>
      <c r="AN331">
        <v>11</v>
      </c>
      <c r="AO331">
        <v>2000</v>
      </c>
      <c r="AP331" t="s">
        <v>21</v>
      </c>
      <c r="AR331" t="s">
        <v>141</v>
      </c>
      <c r="AS331">
        <v>100</v>
      </c>
      <c r="AU331" t="s">
        <v>141</v>
      </c>
      <c r="AV331" t="s">
        <v>19</v>
      </c>
      <c r="BA331">
        <v>80</v>
      </c>
      <c r="BB331" t="s">
        <v>17</v>
      </c>
      <c r="BC331">
        <v>11</v>
      </c>
      <c r="BD331">
        <v>2000</v>
      </c>
      <c r="BE331" t="s">
        <v>21</v>
      </c>
      <c r="BJ331" t="s">
        <v>141</v>
      </c>
      <c r="BK331" t="s">
        <v>19</v>
      </c>
      <c r="BP331" t="s">
        <v>20</v>
      </c>
      <c r="BW331" t="s">
        <v>17</v>
      </c>
      <c r="BX331">
        <v>12.35</v>
      </c>
      <c r="BY331" t="s">
        <v>20</v>
      </c>
    </row>
    <row r="332" spans="1:79" x14ac:dyDescent="0.25">
      <c r="A332" s="2">
        <v>43255.373287037037</v>
      </c>
      <c r="B332" s="2">
        <v>43255.381585648145</v>
      </c>
      <c r="C332">
        <v>716</v>
      </c>
      <c r="D332">
        <v>41.462005615233998</v>
      </c>
      <c r="E332">
        <v>-95.208801269530994</v>
      </c>
      <c r="F332" s="9" t="s">
        <v>418</v>
      </c>
      <c r="G332" t="s">
        <v>419</v>
      </c>
      <c r="H332" s="9" t="s">
        <v>420</v>
      </c>
      <c r="I332" t="s">
        <v>17</v>
      </c>
      <c r="J332">
        <v>316</v>
      </c>
      <c r="K332" t="s">
        <v>17</v>
      </c>
      <c r="L332">
        <v>13.5</v>
      </c>
      <c r="M332" t="s">
        <v>21</v>
      </c>
      <c r="O332">
        <v>1000</v>
      </c>
      <c r="P332">
        <v>6.4</v>
      </c>
      <c r="Q332">
        <v>30.4</v>
      </c>
      <c r="R332">
        <v>47.9</v>
      </c>
      <c r="T332">
        <v>35</v>
      </c>
      <c r="U332" t="s">
        <v>17</v>
      </c>
      <c r="V332">
        <v>13.5</v>
      </c>
      <c r="W332" t="s">
        <v>21</v>
      </c>
      <c r="Y332">
        <v>1000</v>
      </c>
      <c r="Z332">
        <v>6.4</v>
      </c>
      <c r="AA332">
        <v>100.4</v>
      </c>
      <c r="AB332">
        <v>712.9</v>
      </c>
      <c r="AD332" t="s">
        <v>19</v>
      </c>
      <c r="AJ332">
        <v>316</v>
      </c>
      <c r="AK332">
        <v>57</v>
      </c>
      <c r="AL332">
        <v>12.1</v>
      </c>
      <c r="AM332" t="s">
        <v>17</v>
      </c>
      <c r="AO332">
        <v>1000</v>
      </c>
      <c r="AP332" t="s">
        <v>21</v>
      </c>
      <c r="AR332">
        <v>1</v>
      </c>
      <c r="AS332">
        <v>100</v>
      </c>
      <c r="AT332">
        <v>1</v>
      </c>
      <c r="AV332" t="s">
        <v>19</v>
      </c>
      <c r="BA332">
        <v>14</v>
      </c>
      <c r="BB332" t="s">
        <v>17</v>
      </c>
      <c r="BC332">
        <v>10</v>
      </c>
      <c r="BD332">
        <v>1000</v>
      </c>
      <c r="BE332" t="s">
        <v>21</v>
      </c>
      <c r="BG332">
        <v>1</v>
      </c>
      <c r="BH332">
        <v>100</v>
      </c>
      <c r="BI332">
        <v>1</v>
      </c>
      <c r="BK332" t="s">
        <v>19</v>
      </c>
      <c r="BP332" t="s">
        <v>20</v>
      </c>
      <c r="BW332" t="s">
        <v>20</v>
      </c>
      <c r="BY332" t="s">
        <v>20</v>
      </c>
    </row>
    <row r="333" spans="1:79" x14ac:dyDescent="0.25">
      <c r="A333" s="2">
        <v>43255.443425925929</v>
      </c>
      <c r="B333" s="2">
        <v>43255.447048611109</v>
      </c>
      <c r="C333">
        <v>313</v>
      </c>
      <c r="D333">
        <v>41.189605712891002</v>
      </c>
      <c r="E333">
        <v>-91.120796203612997</v>
      </c>
      <c r="F333" s="9" t="s">
        <v>471</v>
      </c>
      <c r="G333" t="s">
        <v>472</v>
      </c>
      <c r="H333" s="9" t="s">
        <v>473</v>
      </c>
      <c r="I333" t="s">
        <v>17</v>
      </c>
      <c r="J333">
        <v>799</v>
      </c>
      <c r="K333" t="s">
        <v>17</v>
      </c>
      <c r="L333">
        <v>8.81</v>
      </c>
      <c r="M333" t="s">
        <v>21</v>
      </c>
      <c r="O333">
        <v>2000</v>
      </c>
      <c r="P333">
        <v>4.21</v>
      </c>
      <c r="Q333">
        <v>21.44</v>
      </c>
      <c r="R333">
        <v>42.49</v>
      </c>
      <c r="T333">
        <v>125</v>
      </c>
      <c r="U333" t="s">
        <v>17</v>
      </c>
      <c r="V333">
        <v>9.44</v>
      </c>
      <c r="W333" t="s">
        <v>21</v>
      </c>
      <c r="Y333">
        <v>2000</v>
      </c>
      <c r="Z333">
        <v>5.47</v>
      </c>
      <c r="AA333">
        <v>135.25</v>
      </c>
      <c r="AB333">
        <v>1092.5</v>
      </c>
      <c r="AD333" t="s">
        <v>19</v>
      </c>
      <c r="AJ333">
        <v>793</v>
      </c>
      <c r="AK333">
        <v>114</v>
      </c>
      <c r="AL333">
        <v>35.83</v>
      </c>
      <c r="AM333" t="s">
        <v>17</v>
      </c>
      <c r="AN333">
        <v>19.38</v>
      </c>
      <c r="AO333">
        <v>2000</v>
      </c>
      <c r="AP333" t="s">
        <v>21</v>
      </c>
      <c r="AR333">
        <v>9.26</v>
      </c>
      <c r="AS333">
        <v>220</v>
      </c>
      <c r="AV333" t="s">
        <v>59</v>
      </c>
      <c r="AX333">
        <v>3938000</v>
      </c>
      <c r="BA333">
        <v>95.9</v>
      </c>
      <c r="BB333" t="s">
        <v>17</v>
      </c>
      <c r="BC333">
        <v>20.77</v>
      </c>
      <c r="BD333">
        <v>2000</v>
      </c>
      <c r="BE333" t="s">
        <v>21</v>
      </c>
      <c r="BG333">
        <v>12.04</v>
      </c>
      <c r="BH333">
        <v>220</v>
      </c>
      <c r="BK333" t="s">
        <v>59</v>
      </c>
      <c r="BM333">
        <v>3938000</v>
      </c>
      <c r="BP333" t="s">
        <v>20</v>
      </c>
      <c r="BW333" t="s">
        <v>17</v>
      </c>
      <c r="BX333">
        <v>12</v>
      </c>
      <c r="BY333" t="s">
        <v>17</v>
      </c>
      <c r="BZ333">
        <v>4</v>
      </c>
    </row>
    <row r="334" spans="1:79" ht="165" x14ac:dyDescent="0.25">
      <c r="A334" s="2">
        <v>43270.574143518519</v>
      </c>
      <c r="B334" s="2">
        <v>43270.597048611111</v>
      </c>
      <c r="C334">
        <v>1979</v>
      </c>
      <c r="D334">
        <v>43.268005371093999</v>
      </c>
      <c r="E334">
        <v>-91.477699279785</v>
      </c>
      <c r="F334" s="9" t="s">
        <v>1777</v>
      </c>
      <c r="G334" t="s">
        <v>1778</v>
      </c>
      <c r="H334" s="9" t="s">
        <v>1779</v>
      </c>
      <c r="I334" t="s">
        <v>17</v>
      </c>
      <c r="J334">
        <v>1452</v>
      </c>
      <c r="K334" t="s">
        <v>17</v>
      </c>
      <c r="L334" t="s">
        <v>1780</v>
      </c>
      <c r="M334" t="s">
        <v>21</v>
      </c>
      <c r="O334" t="s">
        <v>1781</v>
      </c>
      <c r="P334" s="1" t="s">
        <v>1782</v>
      </c>
      <c r="S334" t="s">
        <v>1783</v>
      </c>
      <c r="T334">
        <v>292</v>
      </c>
      <c r="U334" t="s">
        <v>17</v>
      </c>
      <c r="V334" t="s">
        <v>1784</v>
      </c>
      <c r="W334" t="s">
        <v>21</v>
      </c>
      <c r="Y334">
        <v>3000</v>
      </c>
      <c r="Z334" t="s">
        <v>1785</v>
      </c>
      <c r="AC334" t="s">
        <v>1786</v>
      </c>
      <c r="AD334" t="s">
        <v>42</v>
      </c>
      <c r="AH334" t="s">
        <v>1787</v>
      </c>
      <c r="AJ334">
        <v>1451</v>
      </c>
      <c r="AK334">
        <v>225</v>
      </c>
      <c r="AL334" t="s">
        <v>1788</v>
      </c>
      <c r="AM334" t="s">
        <v>17</v>
      </c>
      <c r="AN334" t="s">
        <v>1789</v>
      </c>
      <c r="AO334" t="s">
        <v>1790</v>
      </c>
      <c r="AP334" t="s">
        <v>21</v>
      </c>
      <c r="AR334" t="s">
        <v>1791</v>
      </c>
      <c r="AT334">
        <v>3.39</v>
      </c>
      <c r="AV334" t="s">
        <v>42</v>
      </c>
      <c r="AZ334" t="s">
        <v>1787</v>
      </c>
      <c r="BA334" t="s">
        <v>1789</v>
      </c>
      <c r="BB334" t="s">
        <v>17</v>
      </c>
      <c r="BC334" t="s">
        <v>1792</v>
      </c>
      <c r="BD334" t="s">
        <v>1431</v>
      </c>
      <c r="BE334" t="s">
        <v>21</v>
      </c>
      <c r="BG334">
        <v>3.39</v>
      </c>
      <c r="BI334" t="s">
        <v>1793</v>
      </c>
      <c r="BK334" t="s">
        <v>42</v>
      </c>
      <c r="BO334" t="s">
        <v>1787</v>
      </c>
      <c r="BP334" t="s">
        <v>17</v>
      </c>
      <c r="BQ334">
        <v>2</v>
      </c>
      <c r="BR334" t="s">
        <v>1794</v>
      </c>
      <c r="BS334" t="s">
        <v>23</v>
      </c>
      <c r="BT334" t="s">
        <v>1795</v>
      </c>
      <c r="BW334" t="s">
        <v>20</v>
      </c>
      <c r="BY334" t="s">
        <v>17</v>
      </c>
      <c r="BZ334" t="s">
        <v>1796</v>
      </c>
    </row>
    <row r="335" spans="1:79" x14ac:dyDescent="0.25">
      <c r="A335" s="2">
        <v>43264.620532407411</v>
      </c>
      <c r="B335" s="2">
        <v>43264.664375</v>
      </c>
      <c r="C335">
        <v>3787</v>
      </c>
      <c r="D335">
        <v>42.780395507812003</v>
      </c>
      <c r="E335">
        <v>-92.436302185059006</v>
      </c>
      <c r="F335" s="9" t="s">
        <v>1020</v>
      </c>
      <c r="G335" t="s">
        <v>1021</v>
      </c>
      <c r="H335" s="9" t="s">
        <v>2281</v>
      </c>
      <c r="I335" t="s">
        <v>17</v>
      </c>
      <c r="J335" t="s">
        <v>1022</v>
      </c>
      <c r="K335" t="s">
        <v>17</v>
      </c>
      <c r="L335">
        <v>11.03</v>
      </c>
      <c r="M335" t="s">
        <v>227</v>
      </c>
      <c r="O335">
        <v>245</v>
      </c>
      <c r="P335">
        <v>4.49</v>
      </c>
      <c r="S335" t="s">
        <v>1023</v>
      </c>
      <c r="T335" t="s">
        <v>1024</v>
      </c>
      <c r="U335" t="s">
        <v>17</v>
      </c>
      <c r="V335" t="s">
        <v>1025</v>
      </c>
      <c r="W335" t="s">
        <v>227</v>
      </c>
      <c r="Y335" t="s">
        <v>1026</v>
      </c>
      <c r="Z335">
        <v>4.49</v>
      </c>
      <c r="AC335" t="s">
        <v>1023</v>
      </c>
      <c r="AD335" t="s">
        <v>59</v>
      </c>
      <c r="AF335" s="4">
        <v>3398966</v>
      </c>
      <c r="AJ335">
        <v>3454</v>
      </c>
      <c r="AK335">
        <v>301</v>
      </c>
      <c r="AM335" t="s">
        <v>17</v>
      </c>
      <c r="AN335">
        <v>13.07</v>
      </c>
      <c r="AO335">
        <v>245</v>
      </c>
      <c r="AP335" t="s">
        <v>227</v>
      </c>
      <c r="AR335" t="s">
        <v>1027</v>
      </c>
      <c r="AS335" t="s">
        <v>1028</v>
      </c>
      <c r="AT335" t="s">
        <v>1029</v>
      </c>
      <c r="AV335" t="s">
        <v>59</v>
      </c>
      <c r="AX335" t="s">
        <v>1030</v>
      </c>
      <c r="BB335" t="s">
        <v>17</v>
      </c>
      <c r="BC335">
        <v>13.07</v>
      </c>
      <c r="BD335" t="s">
        <v>1031</v>
      </c>
      <c r="BE335" t="s">
        <v>227</v>
      </c>
      <c r="BG335" t="s">
        <v>1027</v>
      </c>
      <c r="BH335" t="s">
        <v>1032</v>
      </c>
      <c r="BI335" t="s">
        <v>1029</v>
      </c>
      <c r="BK335" t="s">
        <v>19</v>
      </c>
      <c r="BP335" t="s">
        <v>20</v>
      </c>
      <c r="BW335" t="s">
        <v>17</v>
      </c>
      <c r="BY335" t="s">
        <v>20</v>
      </c>
    </row>
    <row r="336" spans="1:79" x14ac:dyDescent="0.25">
      <c r="A336" s="2">
        <v>43256.351689814815</v>
      </c>
      <c r="B336" s="2">
        <v>43269.626099537039</v>
      </c>
      <c r="C336">
        <v>1146909</v>
      </c>
      <c r="D336">
        <v>41.136306762695</v>
      </c>
      <c r="E336">
        <v>-91.675201416015994</v>
      </c>
      <c r="F336" s="9" t="s">
        <v>2251</v>
      </c>
      <c r="G336" t="s">
        <v>1530</v>
      </c>
      <c r="H336" s="9" t="s">
        <v>1531</v>
      </c>
      <c r="I336" t="s">
        <v>17</v>
      </c>
      <c r="J336">
        <v>371</v>
      </c>
      <c r="K336" t="s">
        <v>17</v>
      </c>
      <c r="L336">
        <v>12</v>
      </c>
      <c r="M336" t="s">
        <v>21</v>
      </c>
      <c r="O336">
        <v>0</v>
      </c>
      <c r="P336" t="s">
        <v>1532</v>
      </c>
      <c r="Q336">
        <v>46.5</v>
      </c>
      <c r="R336">
        <v>81</v>
      </c>
      <c r="S336" t="s">
        <v>1533</v>
      </c>
      <c r="T336">
        <v>72</v>
      </c>
      <c r="U336" t="s">
        <v>17</v>
      </c>
      <c r="V336">
        <v>12</v>
      </c>
      <c r="W336" t="s">
        <v>38</v>
      </c>
      <c r="X336" t="s">
        <v>1534</v>
      </c>
      <c r="Y336">
        <v>0</v>
      </c>
      <c r="Z336" t="s">
        <v>1535</v>
      </c>
      <c r="AA336">
        <v>172.5</v>
      </c>
      <c r="AB336">
        <v>1392</v>
      </c>
      <c r="AC336" t="s">
        <v>1533</v>
      </c>
      <c r="AD336" t="s">
        <v>19</v>
      </c>
      <c r="AI336" t="s">
        <v>95</v>
      </c>
      <c r="AJ336">
        <v>366</v>
      </c>
      <c r="AK336">
        <v>61</v>
      </c>
      <c r="AL336">
        <v>23.7</v>
      </c>
      <c r="AM336" t="s">
        <v>17</v>
      </c>
      <c r="AN336">
        <v>10.7</v>
      </c>
      <c r="AO336">
        <v>0</v>
      </c>
      <c r="AP336" t="s">
        <v>21</v>
      </c>
      <c r="AR336" t="s">
        <v>1536</v>
      </c>
      <c r="AT336" t="s">
        <v>1537</v>
      </c>
      <c r="AV336" t="s">
        <v>59</v>
      </c>
      <c r="AX336" t="s">
        <v>1538</v>
      </c>
      <c r="BB336" t="s">
        <v>17</v>
      </c>
      <c r="BC336">
        <v>10.7</v>
      </c>
      <c r="BD336">
        <v>0</v>
      </c>
      <c r="BE336" t="s">
        <v>21</v>
      </c>
      <c r="BG336" t="s">
        <v>1539</v>
      </c>
      <c r="BI336" t="s">
        <v>1540</v>
      </c>
      <c r="BJ336" t="s">
        <v>1541</v>
      </c>
      <c r="BK336" t="s">
        <v>59</v>
      </c>
      <c r="BM336" t="s">
        <v>1538</v>
      </c>
      <c r="BP336" t="s">
        <v>20</v>
      </c>
      <c r="BW336" t="s">
        <v>20</v>
      </c>
      <c r="BY336" t="s">
        <v>17</v>
      </c>
      <c r="BZ336">
        <v>8.5</v>
      </c>
      <c r="CA336" t="s">
        <v>1542</v>
      </c>
    </row>
    <row r="337" spans="1:79" x14ac:dyDescent="0.25">
      <c r="A337" s="2">
        <v>43264.429803240739</v>
      </c>
      <c r="B337" s="2">
        <v>43264.436597222222</v>
      </c>
      <c r="C337">
        <v>587</v>
      </c>
      <c r="D337">
        <v>41.456893920897997</v>
      </c>
      <c r="E337">
        <v>-92.058601379395</v>
      </c>
      <c r="F337" s="9" t="s">
        <v>2237</v>
      </c>
      <c r="G337" t="s">
        <v>977</v>
      </c>
      <c r="H337" s="9" t="s">
        <v>2280</v>
      </c>
      <c r="I337" t="s">
        <v>17</v>
      </c>
      <c r="J337">
        <v>47</v>
      </c>
      <c r="K337" t="s">
        <v>17</v>
      </c>
      <c r="L337">
        <v>44</v>
      </c>
      <c r="M337" t="s">
        <v>21</v>
      </c>
      <c r="O337">
        <v>1000</v>
      </c>
      <c r="P337" t="s">
        <v>978</v>
      </c>
      <c r="Q337">
        <v>52</v>
      </c>
      <c r="R337">
        <v>62</v>
      </c>
      <c r="S337" t="s">
        <v>979</v>
      </c>
      <c r="T337">
        <v>0</v>
      </c>
      <c r="U337" t="s">
        <v>20</v>
      </c>
      <c r="AA337" t="s">
        <v>647</v>
      </c>
      <c r="AB337" t="s">
        <v>647</v>
      </c>
      <c r="AC337" t="s">
        <v>647</v>
      </c>
      <c r="AD337" t="s">
        <v>19</v>
      </c>
      <c r="AJ337">
        <v>44</v>
      </c>
      <c r="AL337">
        <v>49</v>
      </c>
      <c r="AM337" t="s">
        <v>17</v>
      </c>
      <c r="AN337">
        <v>48</v>
      </c>
      <c r="AP337" t="s">
        <v>38</v>
      </c>
      <c r="AQ337" t="s">
        <v>980</v>
      </c>
      <c r="AV337" t="s">
        <v>19</v>
      </c>
      <c r="BB337" t="s">
        <v>20</v>
      </c>
      <c r="BK337" t="s">
        <v>42</v>
      </c>
      <c r="BO337" t="s">
        <v>981</v>
      </c>
      <c r="BP337" t="s">
        <v>20</v>
      </c>
      <c r="BW337" t="s">
        <v>20</v>
      </c>
      <c r="BY337" t="s">
        <v>20</v>
      </c>
      <c r="CA337" t="s">
        <v>982</v>
      </c>
    </row>
    <row r="338" spans="1:79" x14ac:dyDescent="0.25">
      <c r="A338" s="2">
        <v>43266.58425925926</v>
      </c>
      <c r="B338" s="2">
        <v>43266.605925925927</v>
      </c>
      <c r="C338">
        <v>1871</v>
      </c>
      <c r="D338">
        <v>42.441497802733998</v>
      </c>
      <c r="E338">
        <v>-93.825798034667997</v>
      </c>
      <c r="F338" s="9" t="s">
        <v>1093</v>
      </c>
      <c r="G338" t="s">
        <v>1094</v>
      </c>
      <c r="H338" s="9"/>
      <c r="I338" t="s">
        <v>17</v>
      </c>
      <c r="J338">
        <v>3148</v>
      </c>
      <c r="K338" t="s">
        <v>17</v>
      </c>
      <c r="L338">
        <v>10</v>
      </c>
      <c r="M338" t="s">
        <v>227</v>
      </c>
      <c r="O338">
        <v>0</v>
      </c>
      <c r="P338" t="s">
        <v>1095</v>
      </c>
      <c r="S338" t="s">
        <v>1096</v>
      </c>
      <c r="T338">
        <v>342</v>
      </c>
      <c r="U338" t="s">
        <v>17</v>
      </c>
      <c r="V338" t="s">
        <v>1097</v>
      </c>
      <c r="W338" t="s">
        <v>227</v>
      </c>
      <c r="Y338">
        <v>0</v>
      </c>
      <c r="Z338" t="s">
        <v>1098</v>
      </c>
      <c r="AC338" t="s">
        <v>1099</v>
      </c>
      <c r="AD338" t="s">
        <v>19</v>
      </c>
      <c r="AJ338">
        <v>3148</v>
      </c>
      <c r="AK338">
        <v>342</v>
      </c>
      <c r="AL338">
        <v>31.25</v>
      </c>
      <c r="AM338" t="s">
        <v>17</v>
      </c>
      <c r="AN338">
        <v>20</v>
      </c>
      <c r="AO338">
        <v>0</v>
      </c>
      <c r="AP338" t="s">
        <v>227</v>
      </c>
      <c r="AR338">
        <v>3.75</v>
      </c>
      <c r="AU338">
        <v>23.75</v>
      </c>
      <c r="AV338" t="s">
        <v>19</v>
      </c>
      <c r="BB338" t="s">
        <v>17</v>
      </c>
      <c r="BC338" t="s">
        <v>1100</v>
      </c>
      <c r="BD338">
        <v>0</v>
      </c>
      <c r="BE338" t="s">
        <v>227</v>
      </c>
      <c r="BG338">
        <v>3.75</v>
      </c>
      <c r="BJ338">
        <v>23.75</v>
      </c>
      <c r="BK338" t="s">
        <v>19</v>
      </c>
      <c r="BP338" t="s">
        <v>20</v>
      </c>
      <c r="BW338" t="s">
        <v>20</v>
      </c>
      <c r="BY338" t="s">
        <v>17</v>
      </c>
      <c r="BZ338">
        <v>3.75</v>
      </c>
    </row>
    <row r="339" spans="1:79" x14ac:dyDescent="0.25">
      <c r="A339" s="2">
        <v>43259.661678240744</v>
      </c>
      <c r="B339" s="2">
        <v>43259.668344907404</v>
      </c>
      <c r="C339">
        <v>576</v>
      </c>
      <c r="D339">
        <v>41.481994628906001</v>
      </c>
      <c r="E339">
        <v>-91.85230255127</v>
      </c>
      <c r="F339" s="9" t="s">
        <v>901</v>
      </c>
      <c r="G339" t="s">
        <v>902</v>
      </c>
      <c r="H339" s="9" t="s">
        <v>903</v>
      </c>
      <c r="I339" t="s">
        <v>17</v>
      </c>
      <c r="J339">
        <v>545</v>
      </c>
      <c r="K339" t="s">
        <v>17</v>
      </c>
      <c r="L339">
        <v>44.96</v>
      </c>
      <c r="M339" t="s">
        <v>21</v>
      </c>
      <c r="O339">
        <v>1000</v>
      </c>
      <c r="P339">
        <v>6.5</v>
      </c>
      <c r="Q339">
        <v>70.959999999999994</v>
      </c>
      <c r="R339">
        <v>103.46</v>
      </c>
      <c r="T339">
        <v>65</v>
      </c>
      <c r="U339" t="s">
        <v>17</v>
      </c>
      <c r="V339">
        <v>44.96</v>
      </c>
      <c r="W339" t="s">
        <v>21</v>
      </c>
      <c r="Y339">
        <v>1000</v>
      </c>
      <c r="Z339">
        <v>6.5</v>
      </c>
      <c r="AA339">
        <v>200.96</v>
      </c>
      <c r="AB339" t="s">
        <v>95</v>
      </c>
      <c r="AJ339">
        <v>528</v>
      </c>
      <c r="AK339">
        <v>43</v>
      </c>
      <c r="AL339">
        <v>35.840000000000003</v>
      </c>
      <c r="AM339" t="s">
        <v>17</v>
      </c>
      <c r="AN339">
        <v>22.89</v>
      </c>
      <c r="AO339">
        <v>1000</v>
      </c>
      <c r="AP339" t="s">
        <v>21</v>
      </c>
      <c r="AR339">
        <v>6.5</v>
      </c>
      <c r="BA339">
        <v>46.66</v>
      </c>
      <c r="BB339" t="s">
        <v>17</v>
      </c>
      <c r="BC339">
        <v>22.89</v>
      </c>
      <c r="BD339">
        <v>1000</v>
      </c>
      <c r="BE339" t="s">
        <v>21</v>
      </c>
      <c r="BG339">
        <v>6.5</v>
      </c>
      <c r="BP339" t="s">
        <v>17</v>
      </c>
      <c r="BQ339">
        <v>4.75</v>
      </c>
      <c r="BR339">
        <v>4.75</v>
      </c>
      <c r="BW339" t="s">
        <v>20</v>
      </c>
      <c r="BY339" t="s">
        <v>17</v>
      </c>
      <c r="BZ339">
        <v>6.75</v>
      </c>
    </row>
    <row r="340" spans="1:79" x14ac:dyDescent="0.25">
      <c r="A340" s="2">
        <v>43270.377222222225</v>
      </c>
      <c r="B340" s="2">
        <v>43270.391157407408</v>
      </c>
      <c r="C340">
        <v>1203</v>
      </c>
      <c r="D340">
        <v>43.102203369141002</v>
      </c>
      <c r="E340">
        <v>-93.989898681640994</v>
      </c>
      <c r="F340" s="9" t="s">
        <v>1648</v>
      </c>
      <c r="G340" t="s">
        <v>1649</v>
      </c>
      <c r="H340" s="9" t="s">
        <v>1650</v>
      </c>
      <c r="I340" t="s">
        <v>17</v>
      </c>
      <c r="J340">
        <v>209</v>
      </c>
      <c r="K340" t="s">
        <v>17</v>
      </c>
      <c r="L340">
        <v>16</v>
      </c>
      <c r="M340" t="s">
        <v>21</v>
      </c>
      <c r="O340">
        <v>1000</v>
      </c>
      <c r="P340">
        <v>3.5</v>
      </c>
      <c r="Q340">
        <v>30</v>
      </c>
      <c r="R340">
        <v>47.5</v>
      </c>
      <c r="T340">
        <v>38</v>
      </c>
      <c r="U340" t="s">
        <v>17</v>
      </c>
      <c r="V340">
        <v>16</v>
      </c>
      <c r="W340" t="s">
        <v>21</v>
      </c>
      <c r="Y340">
        <v>1000</v>
      </c>
      <c r="Z340">
        <v>3.5</v>
      </c>
      <c r="AA340">
        <v>99.5</v>
      </c>
      <c r="AB340">
        <v>712.5</v>
      </c>
      <c r="AD340" t="s">
        <v>19</v>
      </c>
      <c r="AJ340">
        <v>171</v>
      </c>
      <c r="AK340">
        <v>38</v>
      </c>
      <c r="AL340">
        <v>15.36</v>
      </c>
      <c r="AM340" t="s">
        <v>17</v>
      </c>
      <c r="AN340">
        <v>15.36</v>
      </c>
      <c r="AO340">
        <v>1000</v>
      </c>
      <c r="AP340" t="s">
        <v>21</v>
      </c>
      <c r="AR340">
        <v>2.5</v>
      </c>
      <c r="AS340">
        <v>100</v>
      </c>
      <c r="AT340">
        <v>15.36</v>
      </c>
      <c r="AV340" t="s">
        <v>19</v>
      </c>
      <c r="BA340">
        <v>15.36</v>
      </c>
      <c r="BB340" t="s">
        <v>17</v>
      </c>
      <c r="BC340">
        <v>15.36</v>
      </c>
      <c r="BD340">
        <v>1000</v>
      </c>
      <c r="BE340" t="s">
        <v>21</v>
      </c>
      <c r="BG340">
        <v>2.5</v>
      </c>
      <c r="BH340">
        <v>100</v>
      </c>
      <c r="BI340">
        <v>15.36</v>
      </c>
      <c r="BK340" t="s">
        <v>19</v>
      </c>
      <c r="BP340" t="s">
        <v>20</v>
      </c>
      <c r="BW340" t="s">
        <v>17</v>
      </c>
      <c r="BX340">
        <v>20</v>
      </c>
      <c r="BY340" t="s">
        <v>20</v>
      </c>
    </row>
    <row r="341" spans="1:79" x14ac:dyDescent="0.25">
      <c r="A341" s="2">
        <v>43266.389398148145</v>
      </c>
      <c r="B341" s="2">
        <v>43266.396828703706</v>
      </c>
      <c r="C341">
        <v>642</v>
      </c>
      <c r="D341">
        <v>42.972595214843999</v>
      </c>
      <c r="E341">
        <v>-94.443000793457003</v>
      </c>
      <c r="F341" s="9" t="s">
        <v>1076</v>
      </c>
      <c r="G341" t="s">
        <v>1077</v>
      </c>
      <c r="H341" s="9" t="s">
        <v>1078</v>
      </c>
      <c r="I341" t="s">
        <v>17</v>
      </c>
      <c r="J341">
        <v>325</v>
      </c>
      <c r="K341" t="s">
        <v>17</v>
      </c>
      <c r="L341">
        <v>9.5</v>
      </c>
      <c r="M341" t="s">
        <v>21</v>
      </c>
      <c r="O341">
        <v>0</v>
      </c>
      <c r="P341">
        <v>2.25</v>
      </c>
      <c r="Q341">
        <v>20.75</v>
      </c>
      <c r="R341">
        <v>32</v>
      </c>
      <c r="T341">
        <v>90</v>
      </c>
      <c r="U341" t="s">
        <v>17</v>
      </c>
      <c r="V341">
        <v>9.5</v>
      </c>
      <c r="W341" t="s">
        <v>21</v>
      </c>
      <c r="Y341">
        <v>0</v>
      </c>
      <c r="Z341">
        <v>2.25</v>
      </c>
      <c r="AA341">
        <v>65.75</v>
      </c>
      <c r="AB341">
        <v>459.5</v>
      </c>
      <c r="AD341" t="s">
        <v>19</v>
      </c>
      <c r="AJ341">
        <v>320</v>
      </c>
      <c r="AK341">
        <v>85</v>
      </c>
      <c r="AL341">
        <v>31.3</v>
      </c>
      <c r="AM341" t="s">
        <v>17</v>
      </c>
      <c r="AN341">
        <v>19.5</v>
      </c>
      <c r="AO341">
        <v>0</v>
      </c>
      <c r="AP341" t="s">
        <v>21</v>
      </c>
      <c r="AR341">
        <v>2.36</v>
      </c>
      <c r="AT341">
        <v>2.36</v>
      </c>
      <c r="AV341" t="s">
        <v>59</v>
      </c>
      <c r="AX341" t="s">
        <v>1079</v>
      </c>
      <c r="BA341">
        <v>38.299999999999997</v>
      </c>
      <c r="BB341" t="s">
        <v>17</v>
      </c>
      <c r="BC341">
        <v>19.5</v>
      </c>
      <c r="BD341">
        <v>0</v>
      </c>
      <c r="BE341" t="s">
        <v>21</v>
      </c>
      <c r="BG341">
        <v>2.36</v>
      </c>
      <c r="BI341">
        <v>2.36</v>
      </c>
      <c r="BK341" t="s">
        <v>59</v>
      </c>
      <c r="BM341" t="s">
        <v>1080</v>
      </c>
      <c r="BP341" t="s">
        <v>20</v>
      </c>
      <c r="BW341" t="s">
        <v>20</v>
      </c>
      <c r="BY341" t="s">
        <v>17</v>
      </c>
      <c r="BZ341">
        <v>5</v>
      </c>
    </row>
    <row r="342" spans="1:79" x14ac:dyDescent="0.25">
      <c r="A342" s="2">
        <v>43258.394155092596</v>
      </c>
      <c r="B342" s="2">
        <v>43258.421770833331</v>
      </c>
      <c r="C342">
        <v>2386</v>
      </c>
      <c r="D342">
        <v>40.842407226562003</v>
      </c>
      <c r="E342">
        <v>-91.107299804687997</v>
      </c>
      <c r="F342" s="9" t="s">
        <v>820</v>
      </c>
      <c r="G342" t="s">
        <v>821</v>
      </c>
      <c r="H342" s="9" t="s">
        <v>822</v>
      </c>
      <c r="I342" t="s">
        <v>17</v>
      </c>
      <c r="J342">
        <v>1172</v>
      </c>
      <c r="K342" t="s">
        <v>17</v>
      </c>
      <c r="L342" s="7">
        <v>21.25</v>
      </c>
      <c r="M342" t="s">
        <v>21</v>
      </c>
      <c r="O342" s="4">
        <v>3000</v>
      </c>
      <c r="P342" t="s">
        <v>823</v>
      </c>
      <c r="Q342">
        <v>36.049999999999997</v>
      </c>
      <c r="R342">
        <v>73.05</v>
      </c>
      <c r="T342">
        <v>206</v>
      </c>
      <c r="U342" t="s">
        <v>17</v>
      </c>
      <c r="V342" s="7">
        <v>21.25</v>
      </c>
      <c r="W342" t="s">
        <v>21</v>
      </c>
      <c r="Y342" s="4">
        <v>3000</v>
      </c>
      <c r="Z342" t="s">
        <v>824</v>
      </c>
      <c r="AA342" s="7">
        <v>184.05</v>
      </c>
      <c r="AB342" s="7">
        <v>1479.05</v>
      </c>
      <c r="AD342" t="s">
        <v>59</v>
      </c>
      <c r="AF342" s="3">
        <v>230000</v>
      </c>
      <c r="AJ342" s="4">
        <v>1031</v>
      </c>
      <c r="AK342">
        <v>199</v>
      </c>
      <c r="AL342" s="7">
        <v>45</v>
      </c>
      <c r="AM342" t="s">
        <v>17</v>
      </c>
      <c r="AN342" s="7">
        <v>8.6</v>
      </c>
      <c r="AO342">
        <v>1</v>
      </c>
      <c r="AP342" t="s">
        <v>21</v>
      </c>
      <c r="AR342" t="s">
        <v>825</v>
      </c>
      <c r="AS342" s="5">
        <v>1</v>
      </c>
      <c r="AV342" t="s">
        <v>59</v>
      </c>
      <c r="AX342" t="s">
        <v>826</v>
      </c>
      <c r="BA342" s="3">
        <v>225</v>
      </c>
      <c r="BB342" t="s">
        <v>17</v>
      </c>
      <c r="BC342" s="7">
        <v>8.6</v>
      </c>
      <c r="BD342">
        <v>1</v>
      </c>
      <c r="BE342" t="s">
        <v>21</v>
      </c>
      <c r="BG342" t="s">
        <v>827</v>
      </c>
      <c r="BH342" s="5">
        <v>1</v>
      </c>
      <c r="BI342" t="s">
        <v>828</v>
      </c>
      <c r="BK342" t="s">
        <v>59</v>
      </c>
      <c r="BM342" t="s">
        <v>829</v>
      </c>
      <c r="BP342" t="s">
        <v>20</v>
      </c>
      <c r="BW342" t="s">
        <v>20</v>
      </c>
      <c r="BY342" t="s">
        <v>17</v>
      </c>
      <c r="BZ342" s="7">
        <v>3.75</v>
      </c>
    </row>
    <row r="343" spans="1:79" x14ac:dyDescent="0.25">
      <c r="A343" s="2">
        <v>43269.446539351855</v>
      </c>
      <c r="B343" s="2">
        <v>43269.454432870371</v>
      </c>
      <c r="C343">
        <v>682</v>
      </c>
      <c r="D343">
        <v>43.421600341797003</v>
      </c>
      <c r="E343">
        <v>-95.093200683594006</v>
      </c>
      <c r="F343" s="9" t="s">
        <v>1236</v>
      </c>
      <c r="G343" t="s">
        <v>1237</v>
      </c>
      <c r="H343" s="9" t="s">
        <v>1238</v>
      </c>
      <c r="I343" t="s">
        <v>17</v>
      </c>
      <c r="J343">
        <v>330</v>
      </c>
      <c r="K343" t="s">
        <v>17</v>
      </c>
      <c r="L343">
        <v>43.67</v>
      </c>
      <c r="M343" t="s">
        <v>21</v>
      </c>
      <c r="O343">
        <v>4000</v>
      </c>
      <c r="P343" t="s">
        <v>1239</v>
      </c>
      <c r="S343" t="s">
        <v>1240</v>
      </c>
      <c r="T343">
        <v>15</v>
      </c>
      <c r="U343" t="s">
        <v>17</v>
      </c>
      <c r="V343">
        <v>43.67</v>
      </c>
      <c r="W343" t="s">
        <v>21</v>
      </c>
      <c r="Y343">
        <v>4000</v>
      </c>
      <c r="Z343" t="s">
        <v>1241</v>
      </c>
      <c r="AC343" t="s">
        <v>1240</v>
      </c>
      <c r="AD343" t="s">
        <v>80</v>
      </c>
      <c r="AG343" t="s">
        <v>1242</v>
      </c>
      <c r="AM343" t="s">
        <v>20</v>
      </c>
      <c r="BB343" t="s">
        <v>20</v>
      </c>
      <c r="BP343" t="s">
        <v>20</v>
      </c>
      <c r="BW343" t="s">
        <v>17</v>
      </c>
      <c r="BX343">
        <v>16.079999999999998</v>
      </c>
      <c r="BY343" t="s">
        <v>17</v>
      </c>
      <c r="BZ343" t="s">
        <v>1243</v>
      </c>
    </row>
    <row r="344" spans="1:79" x14ac:dyDescent="0.25">
      <c r="A344" s="2">
        <v>43264.625405092593</v>
      </c>
      <c r="B344" s="2">
        <v>43264.637743055559</v>
      </c>
      <c r="C344">
        <v>1066</v>
      </c>
      <c r="D344">
        <v>40.842407226562003</v>
      </c>
      <c r="E344">
        <v>-91.107299804687997</v>
      </c>
      <c r="F344" s="9" t="s">
        <v>1016</v>
      </c>
      <c r="G344" t="s">
        <v>1017</v>
      </c>
      <c r="H344" s="9" t="s">
        <v>1018</v>
      </c>
      <c r="I344" t="s">
        <v>17</v>
      </c>
      <c r="J344">
        <v>420</v>
      </c>
      <c r="K344" t="s">
        <v>17</v>
      </c>
      <c r="L344">
        <v>25.96</v>
      </c>
      <c r="M344" t="s">
        <v>21</v>
      </c>
      <c r="O344">
        <v>2000</v>
      </c>
      <c r="P344">
        <v>3.3999999999999998E-3</v>
      </c>
      <c r="Q344">
        <v>36.159999999999997</v>
      </c>
      <c r="R344">
        <v>53.16</v>
      </c>
      <c r="T344">
        <v>46</v>
      </c>
      <c r="U344" t="s">
        <v>17</v>
      </c>
      <c r="V344">
        <v>25.96</v>
      </c>
      <c r="W344" t="s">
        <v>21</v>
      </c>
      <c r="Y344">
        <v>2000</v>
      </c>
      <c r="Z344">
        <v>3.3999999999999998E-3</v>
      </c>
      <c r="AA344">
        <v>123.32</v>
      </c>
      <c r="AB344" t="s">
        <v>95</v>
      </c>
      <c r="AD344" t="s">
        <v>19</v>
      </c>
      <c r="AJ344">
        <v>408</v>
      </c>
      <c r="AK344">
        <v>40</v>
      </c>
      <c r="AL344">
        <v>13.76</v>
      </c>
      <c r="AM344" t="s">
        <v>17</v>
      </c>
      <c r="AN344">
        <v>11</v>
      </c>
      <c r="AO344">
        <v>2000</v>
      </c>
      <c r="AP344" t="s">
        <v>21</v>
      </c>
      <c r="AR344">
        <v>5.7000000000000002E-3</v>
      </c>
      <c r="AT344" t="s">
        <v>1019</v>
      </c>
      <c r="AV344" t="s">
        <v>19</v>
      </c>
      <c r="BA344">
        <v>27.8</v>
      </c>
      <c r="BB344" t="s">
        <v>17</v>
      </c>
      <c r="BC344">
        <v>11</v>
      </c>
      <c r="BD344">
        <v>2000</v>
      </c>
      <c r="BE344" t="s">
        <v>21</v>
      </c>
      <c r="BG344">
        <v>5.7000000000000002E-3</v>
      </c>
      <c r="BI344" t="s">
        <v>1019</v>
      </c>
      <c r="BK344" t="s">
        <v>19</v>
      </c>
      <c r="BP344" t="s">
        <v>20</v>
      </c>
      <c r="BW344" t="s">
        <v>20</v>
      </c>
      <c r="BY344" t="s">
        <v>20</v>
      </c>
    </row>
    <row r="345" spans="1:79" x14ac:dyDescent="0.25">
      <c r="A345" s="2">
        <v>43256.351469907408</v>
      </c>
      <c r="B345" s="2">
        <v>43256.354108796295</v>
      </c>
      <c r="C345">
        <v>228</v>
      </c>
      <c r="D345">
        <v>42.815399169922003</v>
      </c>
      <c r="E345">
        <v>-96.483703613280994</v>
      </c>
      <c r="F345" s="9" t="s">
        <v>573</v>
      </c>
      <c r="G345" t="s">
        <v>574</v>
      </c>
      <c r="H345" s="9" t="s">
        <v>575</v>
      </c>
      <c r="I345" t="s">
        <v>17</v>
      </c>
      <c r="J345">
        <v>67</v>
      </c>
      <c r="K345" t="s">
        <v>17</v>
      </c>
      <c r="L345">
        <v>29</v>
      </c>
      <c r="M345" t="s">
        <v>21</v>
      </c>
      <c r="O345">
        <v>3000</v>
      </c>
      <c r="P345">
        <v>3.8E-3</v>
      </c>
      <c r="T345">
        <v>2</v>
      </c>
      <c r="U345" t="s">
        <v>17</v>
      </c>
      <c r="V345">
        <v>29</v>
      </c>
      <c r="W345" t="s">
        <v>21</v>
      </c>
      <c r="Y345">
        <v>3000</v>
      </c>
      <c r="Z345">
        <v>3.8E-3</v>
      </c>
      <c r="AD345" t="s">
        <v>19</v>
      </c>
      <c r="AJ345">
        <v>64</v>
      </c>
      <c r="AK345">
        <v>2</v>
      </c>
      <c r="AL345">
        <v>29</v>
      </c>
      <c r="AM345" t="s">
        <v>17</v>
      </c>
      <c r="AN345">
        <v>29</v>
      </c>
      <c r="AO345">
        <v>4000</v>
      </c>
      <c r="AP345" t="s">
        <v>21</v>
      </c>
      <c r="AR345">
        <v>2E-3</v>
      </c>
      <c r="AV345" t="s">
        <v>19</v>
      </c>
      <c r="BA345">
        <v>29</v>
      </c>
      <c r="BB345" t="s">
        <v>17</v>
      </c>
      <c r="BC345">
        <v>29</v>
      </c>
      <c r="BD345">
        <v>4000</v>
      </c>
      <c r="BE345" t="s">
        <v>21</v>
      </c>
      <c r="BG345">
        <v>2E-3</v>
      </c>
      <c r="BK345" t="s">
        <v>19</v>
      </c>
      <c r="BP345" t="s">
        <v>20</v>
      </c>
      <c r="BW345" t="s">
        <v>17</v>
      </c>
      <c r="BX345">
        <v>17</v>
      </c>
      <c r="BY345" t="s">
        <v>20</v>
      </c>
    </row>
    <row r="346" spans="1:79" x14ac:dyDescent="0.25">
      <c r="A346" s="2">
        <v>43254.908425925925</v>
      </c>
      <c r="B346" s="2">
        <v>43254.908912037034</v>
      </c>
      <c r="C346">
        <v>42</v>
      </c>
      <c r="D346">
        <v>41.068695068358998</v>
      </c>
      <c r="E346">
        <v>-94.392700195312003</v>
      </c>
      <c r="F346" s="9" t="s">
        <v>385</v>
      </c>
      <c r="G346" t="s">
        <v>386</v>
      </c>
      <c r="H346" s="9" t="s">
        <v>2272</v>
      </c>
      <c r="I346" t="s">
        <v>20</v>
      </c>
    </row>
    <row r="347" spans="1:79" x14ac:dyDescent="0.25">
      <c r="A347" s="2">
        <v>43269.48541666667</v>
      </c>
      <c r="B347" s="2">
        <v>43269.543935185182</v>
      </c>
      <c r="C347">
        <v>5056</v>
      </c>
      <c r="D347">
        <v>41.230499267577997</v>
      </c>
      <c r="E347">
        <v>-92.439399719237997</v>
      </c>
      <c r="F347" s="9" t="s">
        <v>2243</v>
      </c>
      <c r="G347" t="s">
        <v>1385</v>
      </c>
      <c r="H347" s="9" t="s">
        <v>2284</v>
      </c>
      <c r="I347" t="s">
        <v>17</v>
      </c>
      <c r="J347">
        <v>300</v>
      </c>
      <c r="K347" t="s">
        <v>17</v>
      </c>
      <c r="L347">
        <v>21.7</v>
      </c>
      <c r="M347" t="s">
        <v>21</v>
      </c>
      <c r="O347" t="s">
        <v>1386</v>
      </c>
      <c r="P347" t="s">
        <v>1387</v>
      </c>
      <c r="Q347">
        <v>44.7</v>
      </c>
      <c r="R347">
        <v>75.45</v>
      </c>
      <c r="T347">
        <v>6</v>
      </c>
      <c r="U347" t="s">
        <v>17</v>
      </c>
      <c r="V347">
        <v>21.7</v>
      </c>
      <c r="W347" t="s">
        <v>21</v>
      </c>
      <c r="Y347" t="s">
        <v>1386</v>
      </c>
      <c r="Z347">
        <v>6.15</v>
      </c>
      <c r="AA347">
        <v>167.7</v>
      </c>
      <c r="AB347" t="s">
        <v>95</v>
      </c>
      <c r="AD347" t="s">
        <v>1388</v>
      </c>
      <c r="AF347">
        <v>127473</v>
      </c>
      <c r="AH347" t="s">
        <v>1389</v>
      </c>
      <c r="AJ347">
        <v>280</v>
      </c>
      <c r="AK347">
        <v>0</v>
      </c>
      <c r="AL347">
        <v>24</v>
      </c>
      <c r="AM347" t="s">
        <v>17</v>
      </c>
      <c r="AN347">
        <v>18.5</v>
      </c>
      <c r="AO347" t="s">
        <v>778</v>
      </c>
      <c r="AP347" t="s">
        <v>21</v>
      </c>
      <c r="AR347" t="s">
        <v>1390</v>
      </c>
      <c r="AT347">
        <v>21.7</v>
      </c>
      <c r="AV347" t="s">
        <v>42</v>
      </c>
      <c r="AZ347" t="s">
        <v>1391</v>
      </c>
      <c r="BA347">
        <v>18.5</v>
      </c>
      <c r="BB347" t="s">
        <v>17</v>
      </c>
      <c r="BC347">
        <v>18.5</v>
      </c>
      <c r="BD347" t="s">
        <v>778</v>
      </c>
      <c r="BE347" t="s">
        <v>21</v>
      </c>
      <c r="BG347" t="s">
        <v>1392</v>
      </c>
      <c r="BP347" t="s">
        <v>20</v>
      </c>
      <c r="BW347" t="s">
        <v>20</v>
      </c>
      <c r="BY347" t="s">
        <v>17</v>
      </c>
      <c r="BZ347" t="s">
        <v>1393</v>
      </c>
    </row>
    <row r="348" spans="1:79" x14ac:dyDescent="0.25">
      <c r="A348" s="2">
        <v>43252.551979166667</v>
      </c>
      <c r="B348" s="2">
        <v>43252.571469907409</v>
      </c>
      <c r="C348">
        <v>1683</v>
      </c>
      <c r="D348">
        <v>41.644195556641002</v>
      </c>
      <c r="E348">
        <v>-92.008102416992003</v>
      </c>
      <c r="F348" s="9" t="s">
        <v>211</v>
      </c>
      <c r="G348" t="s">
        <v>212</v>
      </c>
      <c r="H348" s="9" t="s">
        <v>213</v>
      </c>
      <c r="I348" t="s">
        <v>17</v>
      </c>
      <c r="J348">
        <v>3068</v>
      </c>
      <c r="K348" t="s">
        <v>17</v>
      </c>
      <c r="L348">
        <v>15.9</v>
      </c>
      <c r="M348" t="s">
        <v>21</v>
      </c>
      <c r="O348">
        <v>2500</v>
      </c>
      <c r="Q348">
        <v>19.63</v>
      </c>
      <c r="R348">
        <v>44.8</v>
      </c>
      <c r="S348" t="s">
        <v>214</v>
      </c>
      <c r="T348">
        <v>290</v>
      </c>
      <c r="U348" t="s">
        <v>17</v>
      </c>
      <c r="V348">
        <v>15.9</v>
      </c>
      <c r="W348" t="s">
        <v>21</v>
      </c>
      <c r="Y348">
        <v>2500</v>
      </c>
      <c r="AA348">
        <v>96.65</v>
      </c>
      <c r="AB348">
        <v>770.4</v>
      </c>
      <c r="AC348" t="s">
        <v>215</v>
      </c>
      <c r="AD348" t="s">
        <v>19</v>
      </c>
      <c r="AI348" t="s">
        <v>216</v>
      </c>
      <c r="AJ348">
        <v>2212</v>
      </c>
      <c r="AK348">
        <v>262</v>
      </c>
      <c r="AL348">
        <v>17.920000000000002</v>
      </c>
      <c r="AM348" t="s">
        <v>20</v>
      </c>
      <c r="AT348">
        <v>4.4800000000000004</v>
      </c>
      <c r="AV348" t="s">
        <v>19</v>
      </c>
      <c r="BA348">
        <v>13.44</v>
      </c>
      <c r="BB348" t="s">
        <v>20</v>
      </c>
      <c r="BI348">
        <v>4.4800000000000004</v>
      </c>
      <c r="BK348" t="s">
        <v>19</v>
      </c>
      <c r="BP348" t="s">
        <v>20</v>
      </c>
      <c r="BW348" t="s">
        <v>20</v>
      </c>
      <c r="BY348" t="s">
        <v>17</v>
      </c>
      <c r="BZ348">
        <v>15.54</v>
      </c>
      <c r="CA348" t="s">
        <v>217</v>
      </c>
    </row>
    <row r="349" spans="1:79" x14ac:dyDescent="0.25">
      <c r="A349" s="2">
        <v>43256.454872685186</v>
      </c>
      <c r="B349" s="2">
        <v>43256.458807870367</v>
      </c>
      <c r="C349">
        <v>340</v>
      </c>
      <c r="D349">
        <v>41.610595703125</v>
      </c>
      <c r="E349">
        <v>-91.00700378418</v>
      </c>
      <c r="F349" s="9" t="s">
        <v>2233</v>
      </c>
      <c r="G349" t="s">
        <v>651</v>
      </c>
      <c r="H349" s="9" t="s">
        <v>2276</v>
      </c>
      <c r="I349" t="s">
        <v>17</v>
      </c>
      <c r="J349">
        <v>1207</v>
      </c>
      <c r="K349" t="s">
        <v>17</v>
      </c>
      <c r="L349">
        <v>13.55</v>
      </c>
      <c r="M349" t="s">
        <v>21</v>
      </c>
      <c r="O349">
        <v>1000</v>
      </c>
      <c r="P349">
        <v>4.2300000000000004</v>
      </c>
      <c r="Q349">
        <v>30.47</v>
      </c>
      <c r="R349">
        <v>51.62</v>
      </c>
      <c r="T349">
        <v>172</v>
      </c>
      <c r="U349" t="s">
        <v>17</v>
      </c>
      <c r="V349">
        <v>13.55</v>
      </c>
      <c r="W349" t="s">
        <v>21</v>
      </c>
      <c r="Y349">
        <v>1000</v>
      </c>
      <c r="Z349">
        <v>4.2300000000000004</v>
      </c>
      <c r="AA349">
        <v>115.07</v>
      </c>
      <c r="AB349">
        <v>855.32</v>
      </c>
      <c r="AD349" t="s">
        <v>19</v>
      </c>
      <c r="AI349" t="s">
        <v>652</v>
      </c>
      <c r="AJ349">
        <v>1201</v>
      </c>
      <c r="AK349">
        <v>164</v>
      </c>
      <c r="AL349">
        <v>36.47</v>
      </c>
      <c r="AM349" t="s">
        <v>17</v>
      </c>
      <c r="AN349">
        <v>19.71</v>
      </c>
      <c r="AO349">
        <v>2000</v>
      </c>
      <c r="AP349" t="s">
        <v>21</v>
      </c>
      <c r="AR349" t="s">
        <v>653</v>
      </c>
      <c r="AV349" t="s">
        <v>19</v>
      </c>
      <c r="BA349">
        <v>213.3</v>
      </c>
      <c r="BB349" t="s">
        <v>17</v>
      </c>
      <c r="BC349">
        <v>19.71</v>
      </c>
      <c r="BD349">
        <v>2000</v>
      </c>
      <c r="BE349" t="s">
        <v>21</v>
      </c>
      <c r="BG349" t="s">
        <v>653</v>
      </c>
      <c r="BK349" t="s">
        <v>19</v>
      </c>
      <c r="BL349" t="s">
        <v>466</v>
      </c>
      <c r="BP349" t="s">
        <v>20</v>
      </c>
      <c r="BW349" t="s">
        <v>17</v>
      </c>
      <c r="BX349">
        <v>17.5</v>
      </c>
      <c r="BY349" t="s">
        <v>20</v>
      </c>
    </row>
    <row r="350" spans="1:79" x14ac:dyDescent="0.25">
      <c r="A350" s="2">
        <v>43270.486168981479</v>
      </c>
      <c r="B350" s="2">
        <v>43270.492754629631</v>
      </c>
      <c r="C350">
        <v>569</v>
      </c>
      <c r="D350">
        <v>41.136306762695</v>
      </c>
      <c r="E350">
        <v>-91.675201416015994</v>
      </c>
      <c r="F350" s="9" t="s">
        <v>1723</v>
      </c>
      <c r="G350" t="s">
        <v>1724</v>
      </c>
      <c r="H350" s="9" t="s">
        <v>1725</v>
      </c>
      <c r="I350" t="s">
        <v>17</v>
      </c>
      <c r="J350">
        <v>400</v>
      </c>
      <c r="K350" t="s">
        <v>17</v>
      </c>
      <c r="L350" s="7">
        <v>17</v>
      </c>
      <c r="M350" t="s">
        <v>21</v>
      </c>
      <c r="O350">
        <v>1000</v>
      </c>
      <c r="P350" t="s">
        <v>109</v>
      </c>
      <c r="Q350">
        <v>39</v>
      </c>
      <c r="R350">
        <v>66.5</v>
      </c>
      <c r="T350">
        <v>50</v>
      </c>
      <c r="U350" t="s">
        <v>17</v>
      </c>
      <c r="V350" s="7">
        <v>17</v>
      </c>
      <c r="W350" t="s">
        <v>21</v>
      </c>
      <c r="Y350">
        <v>1000</v>
      </c>
      <c r="Z350" t="s">
        <v>109</v>
      </c>
      <c r="AA350">
        <v>149</v>
      </c>
      <c r="AB350">
        <v>1111.5</v>
      </c>
      <c r="AD350" t="s">
        <v>19</v>
      </c>
      <c r="AI350" t="s">
        <v>95</v>
      </c>
      <c r="AJ350">
        <v>396</v>
      </c>
      <c r="AK350">
        <v>44</v>
      </c>
      <c r="AL350">
        <v>30</v>
      </c>
      <c r="AM350" t="s">
        <v>17</v>
      </c>
      <c r="AN350">
        <v>20</v>
      </c>
      <c r="AO350">
        <v>3000</v>
      </c>
      <c r="AP350" t="s">
        <v>21</v>
      </c>
      <c r="AR350" t="s">
        <v>109</v>
      </c>
      <c r="AU350" t="s">
        <v>1726</v>
      </c>
      <c r="AV350" t="s">
        <v>19</v>
      </c>
      <c r="BA350" s="3">
        <v>20</v>
      </c>
      <c r="BB350" t="s">
        <v>17</v>
      </c>
      <c r="BC350" s="3">
        <v>20</v>
      </c>
      <c r="BD350">
        <v>3000</v>
      </c>
      <c r="BE350" t="s">
        <v>21</v>
      </c>
      <c r="BG350" t="s">
        <v>109</v>
      </c>
      <c r="BJ350" t="s">
        <v>1726</v>
      </c>
      <c r="BK350" t="s">
        <v>19</v>
      </c>
      <c r="BP350" t="s">
        <v>47</v>
      </c>
      <c r="BW350" t="s">
        <v>20</v>
      </c>
      <c r="BY350" t="s">
        <v>20</v>
      </c>
    </row>
    <row r="351" spans="1:79" x14ac:dyDescent="0.25">
      <c r="A351" s="2">
        <v>43258.35125</v>
      </c>
      <c r="B351" s="2">
        <v>43258.357800925929</v>
      </c>
      <c r="C351">
        <v>566</v>
      </c>
      <c r="D351">
        <v>41.583892822266002</v>
      </c>
      <c r="E351">
        <v>-93.628898620605</v>
      </c>
      <c r="F351" s="9" t="s">
        <v>790</v>
      </c>
      <c r="G351" t="s">
        <v>791</v>
      </c>
      <c r="H351" s="9" t="s">
        <v>792</v>
      </c>
      <c r="I351" t="s">
        <v>17</v>
      </c>
      <c r="J351">
        <v>2114</v>
      </c>
      <c r="K351" t="s">
        <v>17</v>
      </c>
      <c r="L351">
        <v>10.77</v>
      </c>
      <c r="M351" t="s">
        <v>227</v>
      </c>
      <c r="O351" t="s">
        <v>793</v>
      </c>
      <c r="P351" t="s">
        <v>794</v>
      </c>
      <c r="S351" t="s">
        <v>795</v>
      </c>
      <c r="T351">
        <v>296</v>
      </c>
      <c r="U351" t="s">
        <v>17</v>
      </c>
      <c r="V351">
        <v>10.77</v>
      </c>
      <c r="W351" t="s">
        <v>227</v>
      </c>
      <c r="Y351" t="s">
        <v>793</v>
      </c>
      <c r="Z351" t="s">
        <v>794</v>
      </c>
      <c r="AC351" t="s">
        <v>796</v>
      </c>
      <c r="AD351" t="s">
        <v>22</v>
      </c>
      <c r="AF351" s="3">
        <v>11000000</v>
      </c>
      <c r="AI351" t="s">
        <v>75</v>
      </c>
      <c r="AJ351">
        <v>2029</v>
      </c>
      <c r="AK351">
        <v>265</v>
      </c>
      <c r="AL351" s="7">
        <v>35.21</v>
      </c>
      <c r="AM351" t="s">
        <v>17</v>
      </c>
      <c r="AN351" s="7">
        <v>11.85</v>
      </c>
      <c r="AO351" t="s">
        <v>793</v>
      </c>
      <c r="AP351" t="s">
        <v>227</v>
      </c>
      <c r="AR351" t="s">
        <v>797</v>
      </c>
      <c r="AU351" t="s">
        <v>798</v>
      </c>
      <c r="AV351" t="s">
        <v>22</v>
      </c>
      <c r="BA351" s="7">
        <v>90.8</v>
      </c>
      <c r="BB351" t="s">
        <v>17</v>
      </c>
      <c r="BC351" t="s">
        <v>797</v>
      </c>
      <c r="BD351" t="s">
        <v>793</v>
      </c>
      <c r="BE351" t="s">
        <v>227</v>
      </c>
      <c r="BG351" t="s">
        <v>797</v>
      </c>
      <c r="BJ351" t="s">
        <v>798</v>
      </c>
      <c r="BK351" t="s">
        <v>22</v>
      </c>
      <c r="BP351" t="s">
        <v>20</v>
      </c>
      <c r="BW351" t="s">
        <v>20</v>
      </c>
      <c r="BY351" t="s">
        <v>20</v>
      </c>
    </row>
    <row r="352" spans="1:79" x14ac:dyDescent="0.25">
      <c r="A352" s="2">
        <v>43269.458703703705</v>
      </c>
      <c r="B352" s="2">
        <v>43269.469826388886</v>
      </c>
      <c r="C352">
        <v>960</v>
      </c>
      <c r="D352">
        <v>42.393905639647997</v>
      </c>
      <c r="E352">
        <v>-91.755897521972997</v>
      </c>
      <c r="F352" s="9" t="s">
        <v>1303</v>
      </c>
      <c r="G352" t="s">
        <v>1304</v>
      </c>
      <c r="H352" s="9" t="s">
        <v>1305</v>
      </c>
      <c r="I352" t="s">
        <v>17</v>
      </c>
      <c r="J352">
        <v>325</v>
      </c>
      <c r="K352" t="s">
        <v>17</v>
      </c>
      <c r="L352" s="7">
        <v>10</v>
      </c>
      <c r="M352" t="s">
        <v>21</v>
      </c>
      <c r="O352" s="4">
        <v>1000</v>
      </c>
      <c r="P352" s="7">
        <v>2.8</v>
      </c>
      <c r="Q352" s="7">
        <v>21.2</v>
      </c>
      <c r="R352" s="7">
        <v>35.200000000000003</v>
      </c>
      <c r="T352">
        <v>47</v>
      </c>
      <c r="U352" t="s">
        <v>17</v>
      </c>
      <c r="V352" s="7">
        <v>10</v>
      </c>
      <c r="W352" t="s">
        <v>21</v>
      </c>
      <c r="Y352" s="4">
        <v>1000</v>
      </c>
      <c r="Z352" s="7">
        <v>2.8</v>
      </c>
      <c r="AA352" s="7">
        <v>71.2</v>
      </c>
      <c r="AB352" s="7">
        <v>431.2</v>
      </c>
      <c r="AD352" t="s">
        <v>19</v>
      </c>
      <c r="AJ352">
        <v>325</v>
      </c>
      <c r="AK352">
        <v>47</v>
      </c>
      <c r="AL352" s="7">
        <v>37</v>
      </c>
      <c r="AM352" t="s">
        <v>17</v>
      </c>
      <c r="AN352" s="7">
        <v>20</v>
      </c>
      <c r="AO352" s="4">
        <v>1000</v>
      </c>
      <c r="AP352" t="s">
        <v>21</v>
      </c>
      <c r="AR352" s="7">
        <v>5.6</v>
      </c>
      <c r="AS352" s="5">
        <v>2</v>
      </c>
      <c r="AT352" s="7">
        <v>20</v>
      </c>
      <c r="AV352" t="s">
        <v>147</v>
      </c>
      <c r="AY352" t="s">
        <v>1306</v>
      </c>
      <c r="BA352" s="3">
        <v>37</v>
      </c>
      <c r="BB352" t="s">
        <v>17</v>
      </c>
      <c r="BC352" s="7">
        <v>20</v>
      </c>
      <c r="BD352" s="4">
        <v>1000</v>
      </c>
      <c r="BE352" t="s">
        <v>21</v>
      </c>
      <c r="BG352" s="7">
        <v>5.6</v>
      </c>
      <c r="BH352" s="5">
        <v>2</v>
      </c>
      <c r="BI352" s="7">
        <v>20</v>
      </c>
      <c r="BK352" t="s">
        <v>147</v>
      </c>
      <c r="BN352" t="s">
        <v>1307</v>
      </c>
      <c r="BP352" t="s">
        <v>20</v>
      </c>
      <c r="BW352" t="s">
        <v>20</v>
      </c>
      <c r="BY352" t="s">
        <v>17</v>
      </c>
      <c r="BZ352" t="s">
        <v>1308</v>
      </c>
    </row>
    <row r="353" spans="1:79" x14ac:dyDescent="0.25">
      <c r="A353" s="2">
        <v>43263.554224537038</v>
      </c>
      <c r="B353" s="2">
        <v>43263.599548611113</v>
      </c>
      <c r="C353">
        <v>3916</v>
      </c>
      <c r="D353">
        <v>42.007400512695</v>
      </c>
      <c r="E353">
        <v>-94.382499694824006</v>
      </c>
      <c r="F353" s="9" t="s">
        <v>950</v>
      </c>
      <c r="G353" t="s">
        <v>951</v>
      </c>
      <c r="H353" s="9" t="s">
        <v>2279</v>
      </c>
      <c r="I353" t="s">
        <v>17</v>
      </c>
      <c r="J353">
        <v>67</v>
      </c>
      <c r="K353" t="s">
        <v>17</v>
      </c>
      <c r="L353">
        <v>24</v>
      </c>
      <c r="M353" t="s">
        <v>21</v>
      </c>
      <c r="O353">
        <v>2000</v>
      </c>
      <c r="P353" t="s">
        <v>952</v>
      </c>
      <c r="Q353" t="s">
        <v>953</v>
      </c>
      <c r="R353" t="s">
        <v>954</v>
      </c>
      <c r="S353" t="s">
        <v>913</v>
      </c>
      <c r="T353">
        <v>0</v>
      </c>
      <c r="U353" t="s">
        <v>20</v>
      </c>
      <c r="AB353" t="s">
        <v>75</v>
      </c>
      <c r="AD353" t="s">
        <v>19</v>
      </c>
      <c r="AI353" t="s">
        <v>913</v>
      </c>
      <c r="AJ353">
        <v>0</v>
      </c>
      <c r="AK353">
        <v>0</v>
      </c>
      <c r="AL353">
        <v>0</v>
      </c>
      <c r="AM353" t="s">
        <v>20</v>
      </c>
      <c r="AT353" t="s">
        <v>75</v>
      </c>
      <c r="BA353">
        <v>0</v>
      </c>
      <c r="BB353" t="s">
        <v>20</v>
      </c>
      <c r="BH353" t="s">
        <v>75</v>
      </c>
      <c r="BK353" t="s">
        <v>19</v>
      </c>
      <c r="BL353">
        <v>0</v>
      </c>
      <c r="BP353" t="s">
        <v>20</v>
      </c>
      <c r="BW353" t="s">
        <v>20</v>
      </c>
      <c r="BY353" t="s">
        <v>20</v>
      </c>
      <c r="CA353" t="s">
        <v>955</v>
      </c>
    </row>
    <row r="354" spans="1:79" x14ac:dyDescent="0.25">
      <c r="A354" s="2">
        <v>43269.675416666665</v>
      </c>
      <c r="B354" s="2">
        <v>43269.682870370372</v>
      </c>
      <c r="C354">
        <v>644</v>
      </c>
      <c r="D354">
        <v>43.261093139647997</v>
      </c>
      <c r="E354">
        <v>-93.684799194335994</v>
      </c>
      <c r="F354" s="9" t="s">
        <v>2218</v>
      </c>
      <c r="G354" t="s">
        <v>1583</v>
      </c>
      <c r="H354" s="9" t="s">
        <v>1584</v>
      </c>
      <c r="I354" t="s">
        <v>17</v>
      </c>
      <c r="J354">
        <v>103</v>
      </c>
      <c r="K354" t="s">
        <v>17</v>
      </c>
      <c r="L354">
        <v>12</v>
      </c>
      <c r="M354" t="s">
        <v>21</v>
      </c>
      <c r="O354">
        <v>2000</v>
      </c>
      <c r="P354">
        <v>6</v>
      </c>
      <c r="Q354">
        <v>30</v>
      </c>
      <c r="R354">
        <v>60</v>
      </c>
      <c r="T354">
        <v>11</v>
      </c>
      <c r="U354" t="s">
        <v>17</v>
      </c>
      <c r="V354">
        <v>12</v>
      </c>
      <c r="W354" t="s">
        <v>21</v>
      </c>
      <c r="Y354">
        <v>2000</v>
      </c>
      <c r="Z354">
        <v>6</v>
      </c>
      <c r="AA354">
        <v>150</v>
      </c>
      <c r="AB354">
        <v>1200</v>
      </c>
      <c r="AD354" t="s">
        <v>19</v>
      </c>
      <c r="AI354" t="s">
        <v>647</v>
      </c>
      <c r="AJ354">
        <v>115</v>
      </c>
      <c r="AK354">
        <v>23</v>
      </c>
      <c r="AL354">
        <v>45</v>
      </c>
      <c r="AM354" t="s">
        <v>17</v>
      </c>
      <c r="AN354">
        <v>45</v>
      </c>
      <c r="AP354" t="s">
        <v>38</v>
      </c>
      <c r="AQ354" t="s">
        <v>1585</v>
      </c>
      <c r="AR354" t="s">
        <v>1586</v>
      </c>
      <c r="AS354">
        <v>45</v>
      </c>
      <c r="AT354">
        <v>45</v>
      </c>
      <c r="AV354" t="s">
        <v>59</v>
      </c>
      <c r="AX354">
        <v>1100000</v>
      </c>
      <c r="BA354">
        <v>45</v>
      </c>
      <c r="BB354" t="s">
        <v>17</v>
      </c>
      <c r="BC354">
        <v>45</v>
      </c>
      <c r="BD354" t="s">
        <v>149</v>
      </c>
      <c r="BE354" t="s">
        <v>38</v>
      </c>
      <c r="BF354" t="s">
        <v>1587</v>
      </c>
      <c r="BH354">
        <v>45</v>
      </c>
      <c r="BI354">
        <v>45</v>
      </c>
      <c r="BK354" t="s">
        <v>59</v>
      </c>
      <c r="BM354">
        <v>1100000</v>
      </c>
      <c r="BP354" t="s">
        <v>20</v>
      </c>
      <c r="BW354" t="s">
        <v>20</v>
      </c>
      <c r="BY354" t="s">
        <v>20</v>
      </c>
    </row>
    <row r="355" spans="1:79" x14ac:dyDescent="0.25">
      <c r="A355" s="2">
        <v>43269.43204861111</v>
      </c>
      <c r="B355" s="2">
        <v>43269.444479166668</v>
      </c>
      <c r="C355">
        <v>1074</v>
      </c>
      <c r="D355">
        <v>42.505401611327997</v>
      </c>
      <c r="E355">
        <v>-91.136100769042997</v>
      </c>
      <c r="F355" s="9" t="s">
        <v>2189</v>
      </c>
      <c r="G355" t="s">
        <v>1161</v>
      </c>
      <c r="H355" s="9" t="s">
        <v>1162</v>
      </c>
      <c r="I355" t="s">
        <v>17</v>
      </c>
      <c r="J355">
        <v>168</v>
      </c>
      <c r="K355" t="s">
        <v>17</v>
      </c>
      <c r="L355">
        <v>11.07</v>
      </c>
      <c r="M355" t="s">
        <v>21</v>
      </c>
      <c r="O355">
        <v>0</v>
      </c>
      <c r="P355">
        <v>2.7000000000000001E-3</v>
      </c>
      <c r="Q355">
        <v>24.57</v>
      </c>
      <c r="R355">
        <v>38.07</v>
      </c>
      <c r="T355">
        <v>13</v>
      </c>
      <c r="U355" t="s">
        <v>17</v>
      </c>
      <c r="V355">
        <v>11.07</v>
      </c>
      <c r="W355" t="s">
        <v>21</v>
      </c>
      <c r="Y355">
        <v>0</v>
      </c>
      <c r="Z355">
        <v>2.7000000000000001E-3</v>
      </c>
      <c r="AA355">
        <v>78.569999999999993</v>
      </c>
      <c r="AB355">
        <v>551.07000000000005</v>
      </c>
      <c r="AD355" t="s">
        <v>19</v>
      </c>
      <c r="AJ355">
        <v>168</v>
      </c>
      <c r="AK355">
        <v>13</v>
      </c>
      <c r="AL355">
        <v>36</v>
      </c>
      <c r="AM355" t="s">
        <v>20</v>
      </c>
      <c r="AU355" t="s">
        <v>1163</v>
      </c>
      <c r="AV355" t="s">
        <v>19</v>
      </c>
      <c r="BA355">
        <v>41.08</v>
      </c>
      <c r="BB355" t="s">
        <v>20</v>
      </c>
      <c r="BJ355" t="s">
        <v>1164</v>
      </c>
      <c r="BK355" t="s">
        <v>19</v>
      </c>
      <c r="BP355" t="s">
        <v>20</v>
      </c>
      <c r="BW355" t="s">
        <v>20</v>
      </c>
      <c r="BY355" t="s">
        <v>17</v>
      </c>
      <c r="BZ355">
        <v>11.74</v>
      </c>
    </row>
    <row r="356" spans="1:79" x14ac:dyDescent="0.25">
      <c r="A356" s="2">
        <v>43252.510046296295</v>
      </c>
      <c r="B356" s="2">
        <v>43252.519432870373</v>
      </c>
      <c r="C356">
        <v>811</v>
      </c>
      <c r="D356">
        <v>42.059204101562003</v>
      </c>
      <c r="E356">
        <v>-91.017799377440994</v>
      </c>
      <c r="F356" s="9" t="s">
        <v>111</v>
      </c>
      <c r="G356" t="s">
        <v>112</v>
      </c>
      <c r="H356" s="9" t="s">
        <v>113</v>
      </c>
      <c r="I356" t="s">
        <v>17</v>
      </c>
      <c r="J356">
        <v>230</v>
      </c>
      <c r="K356" t="s">
        <v>17</v>
      </c>
      <c r="L356">
        <v>31</v>
      </c>
      <c r="M356" t="s">
        <v>21</v>
      </c>
      <c r="O356">
        <v>1000</v>
      </c>
      <c r="P356" t="s">
        <v>114</v>
      </c>
      <c r="Q356">
        <v>65.5</v>
      </c>
      <c r="R356">
        <v>108</v>
      </c>
      <c r="T356">
        <v>45</v>
      </c>
      <c r="U356" t="s">
        <v>17</v>
      </c>
      <c r="V356">
        <v>31.5</v>
      </c>
      <c r="W356" t="s">
        <v>21</v>
      </c>
      <c r="Y356">
        <v>1000</v>
      </c>
      <c r="Z356" t="s">
        <v>114</v>
      </c>
      <c r="AA356" t="s">
        <v>115</v>
      </c>
      <c r="AB356" t="s">
        <v>115</v>
      </c>
      <c r="AD356" t="s">
        <v>59</v>
      </c>
      <c r="AF356" s="4">
        <v>229000</v>
      </c>
      <c r="AJ356">
        <v>230</v>
      </c>
      <c r="AK356">
        <v>40</v>
      </c>
      <c r="AL356">
        <v>95</v>
      </c>
      <c r="AM356" t="s">
        <v>17</v>
      </c>
      <c r="AN356">
        <v>70</v>
      </c>
      <c r="AO356">
        <v>1000</v>
      </c>
      <c r="AP356" t="s">
        <v>21</v>
      </c>
      <c r="AR356" t="s">
        <v>116</v>
      </c>
      <c r="AV356" t="s">
        <v>59</v>
      </c>
      <c r="AX356" s="4">
        <v>3335000</v>
      </c>
      <c r="BA356">
        <v>95</v>
      </c>
      <c r="BB356" t="s">
        <v>17</v>
      </c>
      <c r="BC356">
        <v>70</v>
      </c>
      <c r="BD356">
        <v>1000</v>
      </c>
      <c r="BE356" t="s">
        <v>21</v>
      </c>
      <c r="BG356" t="s">
        <v>116</v>
      </c>
      <c r="BP356" t="s">
        <v>17</v>
      </c>
      <c r="BQ356">
        <v>1</v>
      </c>
      <c r="BR356">
        <v>1</v>
      </c>
      <c r="BS356" t="s">
        <v>38</v>
      </c>
      <c r="BV356" t="s">
        <v>117</v>
      </c>
      <c r="BW356" t="s">
        <v>20</v>
      </c>
      <c r="BY356" t="s">
        <v>20</v>
      </c>
    </row>
    <row r="357" spans="1:79" x14ac:dyDescent="0.25">
      <c r="A357" s="2">
        <v>43252.72552083333</v>
      </c>
      <c r="B357" s="2">
        <v>43252.72923611111</v>
      </c>
      <c r="C357">
        <v>321</v>
      </c>
      <c r="D357">
        <v>44.770706176757997</v>
      </c>
      <c r="E357">
        <v>-93.785797119140994</v>
      </c>
      <c r="F357" s="9" t="s">
        <v>2162</v>
      </c>
      <c r="G357" t="s">
        <v>333</v>
      </c>
      <c r="H357" s="9" t="s">
        <v>334</v>
      </c>
      <c r="I357" t="s">
        <v>17</v>
      </c>
      <c r="J357">
        <v>22</v>
      </c>
      <c r="K357" t="s">
        <v>17</v>
      </c>
      <c r="L357">
        <v>9.5</v>
      </c>
      <c r="M357" t="s">
        <v>21</v>
      </c>
      <c r="O357">
        <v>1000</v>
      </c>
      <c r="P357">
        <v>11.5</v>
      </c>
      <c r="T357">
        <v>0</v>
      </c>
      <c r="U357" t="s">
        <v>20</v>
      </c>
      <c r="AD357" t="s">
        <v>42</v>
      </c>
      <c r="AJ357">
        <v>0</v>
      </c>
      <c r="AK357">
        <v>0</v>
      </c>
      <c r="AL357">
        <v>0</v>
      </c>
      <c r="AM357" t="s">
        <v>20</v>
      </c>
      <c r="BB357" t="s">
        <v>20</v>
      </c>
      <c r="BP357" t="s">
        <v>20</v>
      </c>
      <c r="BW357" t="s">
        <v>20</v>
      </c>
      <c r="BY357" t="s">
        <v>20</v>
      </c>
    </row>
    <row r="358" spans="1:79" x14ac:dyDescent="0.25">
      <c r="A358" s="2">
        <v>43255.486851851849</v>
      </c>
      <c r="B358" s="2">
        <v>43255.509270833332</v>
      </c>
      <c r="C358">
        <v>1936</v>
      </c>
      <c r="D358">
        <v>42.150695800781001</v>
      </c>
      <c r="E358">
        <v>-93.299102783202997</v>
      </c>
      <c r="F358" s="9" t="s">
        <v>509</v>
      </c>
      <c r="G358" t="s">
        <v>510</v>
      </c>
      <c r="H358" s="9" t="s">
        <v>511</v>
      </c>
      <c r="I358" t="s">
        <v>17</v>
      </c>
      <c r="J358">
        <v>219</v>
      </c>
      <c r="K358" t="s">
        <v>17</v>
      </c>
      <c r="L358">
        <v>11.09</v>
      </c>
      <c r="M358" t="s">
        <v>21</v>
      </c>
      <c r="O358">
        <v>1000</v>
      </c>
      <c r="P358">
        <v>6.82</v>
      </c>
      <c r="Q358">
        <v>38.369999999999997</v>
      </c>
      <c r="R358">
        <v>72.47</v>
      </c>
      <c r="T358">
        <v>37</v>
      </c>
      <c r="U358" t="s">
        <v>17</v>
      </c>
      <c r="V358">
        <v>11.09</v>
      </c>
      <c r="W358" t="s">
        <v>21</v>
      </c>
      <c r="Y358">
        <v>1000</v>
      </c>
      <c r="Z358">
        <v>6.82</v>
      </c>
      <c r="AA358">
        <v>174.77</v>
      </c>
      <c r="AB358" t="s">
        <v>75</v>
      </c>
      <c r="AD358" t="s">
        <v>19</v>
      </c>
      <c r="AJ358">
        <v>218</v>
      </c>
      <c r="AK358">
        <v>31</v>
      </c>
      <c r="AL358">
        <v>48.67</v>
      </c>
      <c r="AM358" t="s">
        <v>17</v>
      </c>
      <c r="AN358">
        <v>48.67</v>
      </c>
      <c r="AO358">
        <v>1000</v>
      </c>
      <c r="AP358" t="s">
        <v>21</v>
      </c>
      <c r="AR358">
        <v>4.76</v>
      </c>
      <c r="AS358">
        <v>48.67</v>
      </c>
      <c r="AT358">
        <v>4.76</v>
      </c>
      <c r="AV358" t="s">
        <v>59</v>
      </c>
      <c r="AX358" t="s">
        <v>512</v>
      </c>
      <c r="BA358">
        <v>48.67</v>
      </c>
      <c r="BB358" t="s">
        <v>17</v>
      </c>
      <c r="BC358">
        <v>48.67</v>
      </c>
      <c r="BD358">
        <v>1000</v>
      </c>
      <c r="BE358" t="s">
        <v>21</v>
      </c>
      <c r="BG358">
        <v>4.76</v>
      </c>
      <c r="BH358">
        <v>48.67</v>
      </c>
      <c r="BI358">
        <v>4.76</v>
      </c>
      <c r="BK358" t="s">
        <v>59</v>
      </c>
      <c r="BM358" t="s">
        <v>513</v>
      </c>
      <c r="BP358" t="s">
        <v>17</v>
      </c>
      <c r="BQ358">
        <v>219</v>
      </c>
      <c r="BR358">
        <v>33</v>
      </c>
      <c r="BS358" t="s">
        <v>21</v>
      </c>
      <c r="BV358" t="s">
        <v>514</v>
      </c>
      <c r="BW358" t="s">
        <v>20</v>
      </c>
      <c r="BY358" t="s">
        <v>20</v>
      </c>
    </row>
  </sheetData>
  <hyperlinks>
    <hyperlink ref="H276" r:id="rId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City Utility Participants</vt:lpstr>
      <vt:lpstr>Pop</vt:lpstr>
      <vt:lpstr>No City Utility Participants</vt:lpstr>
      <vt:lpstr>Erin - Res Water Min Copy</vt:lpstr>
      <vt:lpstr>2016 Results</vt:lpstr>
      <vt:lpstr>Res WW Min Copy</vt:lpstr>
      <vt:lpstr>Cmrl WW Min Copy</vt:lpstr>
      <vt:lpstr>Res and Cmrl Stormwater Min Cpy</vt:lpstr>
      <vt:lpstr>Master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Mullenix</dc:creator>
  <cp:lastModifiedBy>Erin Mullenix</cp:lastModifiedBy>
  <dcterms:created xsi:type="dcterms:W3CDTF">2018-06-25T14:37:16Z</dcterms:created>
  <dcterms:modified xsi:type="dcterms:W3CDTF">2018-07-09T15:20:13Z</dcterms:modified>
</cp:coreProperties>
</file>